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df" ContentType="image/unknown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3060" windowWidth="23070" windowHeight="6150" tabRatio="766" firstSheet="11" activeTab="13"/>
  </bookViews>
  <sheets>
    <sheet name="INFORMATION" sheetId="25" r:id="rId1"/>
    <sheet name="Feuil1" sheetId="27" r:id="rId2"/>
    <sheet name="mémo" sheetId="29" r:id="rId3"/>
    <sheet name="Janvier" sheetId="1" r:id="rId4"/>
    <sheet name="Février" sheetId="2" r:id="rId5"/>
    <sheet name="Mars" sheetId="3" r:id="rId6"/>
    <sheet name="Avril" sheetId="4" r:id="rId7"/>
    <sheet name="Mai" sheetId="5" r:id="rId8"/>
    <sheet name="Juin" sheetId="6" r:id="rId9"/>
    <sheet name="Septembre" sheetId="9" r:id="rId10"/>
    <sheet name="Juillet" sheetId="7" r:id="rId11"/>
    <sheet name="Aout" sheetId="8" r:id="rId12"/>
    <sheet name="Octobre" sheetId="10" r:id="rId13"/>
    <sheet name="Novembre" sheetId="11" r:id="rId14"/>
    <sheet name="Décembre" sheetId="12" r:id="rId15"/>
    <sheet name="RESULTAT" sheetId="17" r:id="rId16"/>
    <sheet name="PREPA BILAN" sheetId="26" r:id="rId17"/>
    <sheet name="BILAN" sheetId="21" r:id="rId18"/>
    <sheet name="ANNEXE" sheetId="22" r:id="rId19"/>
  </sheets>
  <definedNames>
    <definedName name="_xlnm.Print_Area" localSheetId="4">Février!$A$1:$W$38</definedName>
    <definedName name="_xlnm.Print_Area" localSheetId="3">Janvier!$A$1:$W$40</definedName>
    <definedName name="_xlnm.Print_Area" localSheetId="15">RESULTAT!$A$1:$H$33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1" i="5" l="1"/>
  <c r="W30" i="5"/>
  <c r="C37" i="12" l="1"/>
  <c r="W35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26" i="5"/>
  <c r="W11" i="12"/>
  <c r="W11" i="11"/>
  <c r="W11" i="10"/>
  <c r="W11" i="9"/>
  <c r="W11" i="8"/>
  <c r="W11" i="7"/>
  <c r="W11" i="6"/>
  <c r="W11" i="5"/>
  <c r="W11" i="4"/>
  <c r="W11" i="3"/>
  <c r="W11" i="2"/>
  <c r="W12" i="1"/>
  <c r="D36" i="1" s="1"/>
  <c r="W11" i="1"/>
  <c r="V31" i="5" l="1"/>
  <c r="V29" i="5"/>
  <c r="W29" i="5" s="1"/>
  <c r="V28" i="5"/>
  <c r="W28" i="5" s="1"/>
  <c r="V27" i="5"/>
  <c r="W27" i="5" s="1"/>
  <c r="V23" i="5"/>
  <c r="W23" i="5" s="1"/>
  <c r="V15" i="5"/>
  <c r="W15" i="5" s="1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7" i="6"/>
  <c r="W8" i="6"/>
  <c r="W9" i="6"/>
  <c r="W10" i="6"/>
  <c r="W7" i="4"/>
  <c r="W8" i="4"/>
  <c r="W12" i="4" s="1"/>
  <c r="W9" i="4"/>
  <c r="W10" i="4"/>
  <c r="W12" i="6" l="1"/>
  <c r="W8" i="3"/>
  <c r="W12" i="3" s="1"/>
  <c r="W8" i="10"/>
  <c r="W8" i="7"/>
  <c r="W8" i="5"/>
  <c r="W12" i="5" s="1"/>
  <c r="W8" i="12" l="1"/>
  <c r="W26" i="11"/>
  <c r="W26" i="10"/>
  <c r="W26" i="9"/>
  <c r="W26" i="7"/>
  <c r="W26" i="6"/>
  <c r="W26" i="4"/>
  <c r="W26" i="2"/>
  <c r="W8" i="11"/>
  <c r="W8" i="9"/>
  <c r="W8" i="8"/>
  <c r="I36" i="26" l="1"/>
  <c r="I20" i="26"/>
  <c r="W7" i="1"/>
  <c r="D8" i="21" l="1"/>
  <c r="F10" i="21"/>
  <c r="F12" i="21" s="1"/>
  <c r="C12" i="21"/>
  <c r="E31" i="17"/>
  <c r="J8" i="21" s="1"/>
  <c r="J12" i="21" s="1"/>
  <c r="W8" i="2"/>
  <c r="W8" i="1"/>
  <c r="F13" i="21" l="1"/>
  <c r="J6" i="21"/>
  <c r="W34" i="12" l="1"/>
  <c r="W16" i="12"/>
  <c r="W15" i="12"/>
  <c r="W10" i="12"/>
  <c r="W12" i="12" s="1"/>
  <c r="W9" i="12"/>
  <c r="W7" i="12"/>
  <c r="W6" i="12"/>
  <c r="W34" i="11"/>
  <c r="W32" i="11"/>
  <c r="W31" i="11"/>
  <c r="W30" i="11"/>
  <c r="W29" i="11"/>
  <c r="W28" i="11"/>
  <c r="W27" i="11"/>
  <c r="W25" i="11"/>
  <c r="W24" i="11"/>
  <c r="W23" i="11"/>
  <c r="W22" i="11"/>
  <c r="W21" i="11"/>
  <c r="W20" i="11"/>
  <c r="W19" i="11"/>
  <c r="W18" i="11"/>
  <c r="W17" i="11"/>
  <c r="W16" i="11"/>
  <c r="W15" i="11"/>
  <c r="W10" i="11"/>
  <c r="W12" i="11" s="1"/>
  <c r="W9" i="11"/>
  <c r="W7" i="11"/>
  <c r="W6" i="11"/>
  <c r="W34" i="10"/>
  <c r="W32" i="10"/>
  <c r="W31" i="10"/>
  <c r="W30" i="10"/>
  <c r="W29" i="10"/>
  <c r="W28" i="10"/>
  <c r="W27" i="10"/>
  <c r="W25" i="10"/>
  <c r="W24" i="10"/>
  <c r="W23" i="10"/>
  <c r="W22" i="10"/>
  <c r="W21" i="10"/>
  <c r="W20" i="10"/>
  <c r="W19" i="10"/>
  <c r="W18" i="10"/>
  <c r="W17" i="10"/>
  <c r="W16" i="10"/>
  <c r="W15" i="10"/>
  <c r="W10" i="10"/>
  <c r="W12" i="10" s="1"/>
  <c r="W9" i="10"/>
  <c r="W7" i="10"/>
  <c r="W6" i="10"/>
  <c r="W34" i="9"/>
  <c r="W32" i="9"/>
  <c r="W31" i="9"/>
  <c r="W30" i="9"/>
  <c r="W29" i="9"/>
  <c r="W28" i="9"/>
  <c r="W27" i="9"/>
  <c r="W25" i="9"/>
  <c r="W24" i="9"/>
  <c r="W23" i="9"/>
  <c r="W22" i="9"/>
  <c r="W21" i="9"/>
  <c r="W20" i="9"/>
  <c r="W19" i="9"/>
  <c r="W18" i="9"/>
  <c r="W17" i="9"/>
  <c r="W16" i="9"/>
  <c r="W15" i="9"/>
  <c r="W10" i="9"/>
  <c r="W12" i="9" s="1"/>
  <c r="W9" i="9"/>
  <c r="W7" i="9"/>
  <c r="W6" i="9"/>
  <c r="W34" i="8"/>
  <c r="W15" i="8"/>
  <c r="W10" i="8"/>
  <c r="W12" i="8" s="1"/>
  <c r="W9" i="8"/>
  <c r="W7" i="8"/>
  <c r="W6" i="8"/>
  <c r="W34" i="7"/>
  <c r="W32" i="7"/>
  <c r="W31" i="7"/>
  <c r="W30" i="7"/>
  <c r="W29" i="7"/>
  <c r="W28" i="7"/>
  <c r="W27" i="7"/>
  <c r="W25" i="7"/>
  <c r="W24" i="7"/>
  <c r="W23" i="7"/>
  <c r="W22" i="7"/>
  <c r="W21" i="7"/>
  <c r="W20" i="7"/>
  <c r="W19" i="7"/>
  <c r="W18" i="7"/>
  <c r="W17" i="7"/>
  <c r="W16" i="7"/>
  <c r="W15" i="7"/>
  <c r="W10" i="7"/>
  <c r="W12" i="7" s="1"/>
  <c r="W9" i="7"/>
  <c r="W7" i="7"/>
  <c r="W6" i="7"/>
  <c r="W34" i="6"/>
  <c r="W32" i="6"/>
  <c r="W31" i="6"/>
  <c r="W30" i="6"/>
  <c r="W29" i="6"/>
  <c r="W28" i="6"/>
  <c r="W27" i="6"/>
  <c r="W25" i="6"/>
  <c r="W24" i="6"/>
  <c r="W23" i="6"/>
  <c r="W22" i="6"/>
  <c r="W21" i="6"/>
  <c r="W20" i="6"/>
  <c r="W19" i="6"/>
  <c r="W18" i="6"/>
  <c r="W17" i="6"/>
  <c r="W16" i="6"/>
  <c r="W15" i="6"/>
  <c r="W6" i="6"/>
  <c r="W34" i="5"/>
  <c r="W32" i="5"/>
  <c r="W25" i="5"/>
  <c r="W24" i="5"/>
  <c r="W22" i="5"/>
  <c r="W21" i="5"/>
  <c r="W20" i="5"/>
  <c r="W19" i="5"/>
  <c r="W18" i="5"/>
  <c r="W17" i="5"/>
  <c r="W16" i="5"/>
  <c r="W10" i="5"/>
  <c r="W9" i="5"/>
  <c r="W7" i="5"/>
  <c r="W6" i="5"/>
  <c r="W34" i="4"/>
  <c r="W32" i="4"/>
  <c r="W31" i="4"/>
  <c r="W30" i="4"/>
  <c r="W29" i="4"/>
  <c r="W28" i="4"/>
  <c r="W27" i="4"/>
  <c r="W25" i="4"/>
  <c r="W24" i="4"/>
  <c r="W23" i="4"/>
  <c r="W22" i="4"/>
  <c r="W21" i="4"/>
  <c r="W20" i="4"/>
  <c r="W19" i="4"/>
  <c r="W18" i="4"/>
  <c r="W17" i="4"/>
  <c r="W16" i="4"/>
  <c r="W15" i="4"/>
  <c r="W6" i="4"/>
  <c r="W34" i="3"/>
  <c r="W15" i="3"/>
  <c r="W10" i="3"/>
  <c r="W9" i="3"/>
  <c r="W7" i="3"/>
  <c r="W6" i="3"/>
  <c r="W34" i="2"/>
  <c r="W32" i="2"/>
  <c r="W31" i="2"/>
  <c r="W30" i="2"/>
  <c r="W29" i="2"/>
  <c r="W28" i="2"/>
  <c r="W27" i="2"/>
  <c r="W25" i="2"/>
  <c r="W24" i="2"/>
  <c r="W23" i="2"/>
  <c r="W22" i="2"/>
  <c r="W21" i="2"/>
  <c r="W20" i="2"/>
  <c r="W19" i="2"/>
  <c r="W18" i="2"/>
  <c r="W17" i="2"/>
  <c r="W16" i="2"/>
  <c r="W15" i="2"/>
  <c r="W10" i="2"/>
  <c r="W9" i="2"/>
  <c r="W7" i="2"/>
  <c r="W12" i="2" s="1"/>
  <c r="W6" i="2"/>
  <c r="G12" i="17" l="1"/>
  <c r="W35" i="11"/>
  <c r="C37" i="11" s="1"/>
  <c r="D36" i="6"/>
  <c r="D36" i="10"/>
  <c r="D36" i="12"/>
  <c r="D36" i="11"/>
  <c r="W35" i="10"/>
  <c r="C37" i="10" s="1"/>
  <c r="W35" i="9"/>
  <c r="C37" i="9" s="1"/>
  <c r="D36" i="9"/>
  <c r="W35" i="8"/>
  <c r="C37" i="8" s="1"/>
  <c r="D36" i="8"/>
  <c r="W35" i="7"/>
  <c r="C37" i="7" s="1"/>
  <c r="D36" i="7"/>
  <c r="W35" i="6"/>
  <c r="C37" i="6" s="1"/>
  <c r="W35" i="5"/>
  <c r="C37" i="5" s="1"/>
  <c r="D36" i="5"/>
  <c r="D36" i="4"/>
  <c r="W35" i="4"/>
  <c r="C37" i="4" s="1"/>
  <c r="W35" i="3"/>
  <c r="C37" i="3" s="1"/>
  <c r="D36" i="3"/>
  <c r="W35" i="2"/>
  <c r="C37" i="2" s="1"/>
  <c r="C38" i="2" s="1"/>
  <c r="D36" i="2"/>
  <c r="W34" i="1"/>
  <c r="B6" i="21" s="1"/>
  <c r="D6" i="21" s="1"/>
  <c r="W16" i="1"/>
  <c r="C8" i="17" s="1"/>
  <c r="W17" i="1"/>
  <c r="C9" i="17" s="1"/>
  <c r="W18" i="1"/>
  <c r="C10" i="17" s="1"/>
  <c r="W19" i="1"/>
  <c r="C11" i="17" s="1"/>
  <c r="W20" i="1"/>
  <c r="C13" i="17" s="1"/>
  <c r="W21" i="1"/>
  <c r="C14" i="17" s="1"/>
  <c r="W22" i="1"/>
  <c r="C15" i="17" s="1"/>
  <c r="W23" i="1"/>
  <c r="C16" i="17" s="1"/>
  <c r="W24" i="1"/>
  <c r="C17" i="17" s="1"/>
  <c r="W25" i="1"/>
  <c r="C19" i="17" s="1"/>
  <c r="W26" i="1"/>
  <c r="C20" i="17" s="1"/>
  <c r="W27" i="1"/>
  <c r="C21" i="17" s="1"/>
  <c r="W28" i="1"/>
  <c r="C22" i="17" s="1"/>
  <c r="W29" i="1"/>
  <c r="C23" i="17" s="1"/>
  <c r="W30" i="1"/>
  <c r="C24" i="17" s="1"/>
  <c r="W31" i="1"/>
  <c r="C25" i="17" s="1"/>
  <c r="W32" i="1"/>
  <c r="C26" i="17" s="1"/>
  <c r="W15" i="1"/>
  <c r="C7" i="17" s="1"/>
  <c r="W9" i="1"/>
  <c r="G21" i="17" s="1"/>
  <c r="W10" i="1"/>
  <c r="W6" i="1"/>
  <c r="G17" i="17" s="1"/>
  <c r="W35" i="1" l="1"/>
  <c r="C30" i="17"/>
  <c r="G7" i="17"/>
  <c r="G28" i="17" l="1"/>
  <c r="E30" i="17" s="1"/>
  <c r="I8" i="21" s="1"/>
  <c r="I12" i="21" s="1"/>
  <c r="C37" i="1"/>
  <c r="C38" i="1" l="1"/>
  <c r="C2" i="2" s="1"/>
  <c r="C2" i="3" s="1"/>
  <c r="C38" i="3" s="1"/>
  <c r="C2" i="4" s="1"/>
  <c r="C38" i="4" s="1"/>
  <c r="C2" i="5" s="1"/>
  <c r="C38" i="5" s="1"/>
  <c r="C2" i="6" s="1"/>
  <c r="C38" i="6" s="1"/>
  <c r="C2" i="7" s="1"/>
  <c r="C38" i="7" s="1"/>
  <c r="C2" i="8" s="1"/>
  <c r="C38" i="8" s="1"/>
  <c r="C2" i="9" s="1"/>
  <c r="C38" i="9" s="1"/>
  <c r="C2" i="10" s="1"/>
  <c r="C38" i="10" s="1"/>
  <c r="C2" i="11" s="1"/>
  <c r="C38" i="11" s="1"/>
  <c r="C2" i="12" s="1"/>
  <c r="C38" i="12" s="1"/>
  <c r="B10" i="21" s="1"/>
  <c r="D10" i="21" s="1"/>
  <c r="D12" i="21" s="1"/>
  <c r="B12" i="21" l="1"/>
  <c r="D13" i="21"/>
</calcChain>
</file>

<file path=xl/sharedStrings.xml><?xml version="1.0" encoding="utf-8"?>
<sst xmlns="http://schemas.openxmlformats.org/spreadsheetml/2006/main" count="997" uniqueCount="187">
  <si>
    <t>LIBELLES DES COMPTES</t>
  </si>
  <si>
    <t>COMPTES</t>
  </si>
  <si>
    <t>LIBELLES DEPENSES</t>
  </si>
  <si>
    <t>MATERIEL SYNDICAL</t>
  </si>
  <si>
    <t>FORMATIONS</t>
  </si>
  <si>
    <t>FOURNITURES ADMINISTRATIVES</t>
  </si>
  <si>
    <t>MAINTENANCE/ENTRETIEN</t>
  </si>
  <si>
    <t>DOCUMENTATION/ABONNEMENTS</t>
  </si>
  <si>
    <t>ASSURANCES</t>
  </si>
  <si>
    <t>TELEPHONE/INTERNET</t>
  </si>
  <si>
    <t>RECEPTION</t>
  </si>
  <si>
    <t>FRAIS DE DEPLACEMENTS (repas, essence, train, avion, frais kilométriques, péage…)</t>
  </si>
  <si>
    <t>PUBLICATION</t>
  </si>
  <si>
    <t>LOCATION (salles, machines…)</t>
  </si>
  <si>
    <t>FRAIS D'IMPRESSION/PHOTOCOPIES</t>
  </si>
  <si>
    <t>ACHAT DIVERS</t>
  </si>
  <si>
    <t>DEPENSES</t>
  </si>
  <si>
    <t>RECETTES</t>
  </si>
  <si>
    <t>COMPTES D'IMMOBILISATION</t>
  </si>
  <si>
    <t>INCONNU</t>
  </si>
  <si>
    <t>PARTICIPATION SYNDICATS AUX F° SYNDICALES</t>
  </si>
  <si>
    <t>AUTRE SUBVENTION PUBLIQUE</t>
  </si>
  <si>
    <t>VENTE DE MATERIEL SYNDICAL</t>
  </si>
  <si>
    <t>MONTANTS</t>
  </si>
  <si>
    <t>LIBELLES RECETTES</t>
  </si>
  <si>
    <t>Total recettes</t>
  </si>
  <si>
    <t>Total dépenses</t>
  </si>
  <si>
    <t>solde</t>
  </si>
  <si>
    <t>RECAP MENSUEL</t>
  </si>
  <si>
    <t>TOTAUX</t>
  </si>
  <si>
    <t>T-Recettes</t>
  </si>
  <si>
    <t>T-Dépenses</t>
  </si>
  <si>
    <t>INFO INCONNU</t>
  </si>
  <si>
    <t>CHARGES</t>
  </si>
  <si>
    <t>PRODUITS</t>
  </si>
  <si>
    <t>Charges d'exploitation</t>
  </si>
  <si>
    <t>Produits d'exploitation</t>
  </si>
  <si>
    <t>Achats</t>
  </si>
  <si>
    <t>FOURNITURES PETITS EQUIPEMENTS</t>
  </si>
  <si>
    <t>Autres charges externes</t>
  </si>
  <si>
    <t>Autres services exterieurs</t>
  </si>
  <si>
    <t>Dotations aux amortissements</t>
  </si>
  <si>
    <t>TOTAL CHARGES</t>
  </si>
  <si>
    <t>Cotisations</t>
  </si>
  <si>
    <t>Subventions</t>
  </si>
  <si>
    <t>Autres produits</t>
  </si>
  <si>
    <t>Transfert de charges</t>
  </si>
  <si>
    <t>TOTAL PRODUITS</t>
  </si>
  <si>
    <t>Si le résultat est positif (EXCEDENT)</t>
  </si>
  <si>
    <t>ACTIF</t>
  </si>
  <si>
    <t>PASSIF</t>
  </si>
  <si>
    <t>Actif immobilisé</t>
  </si>
  <si>
    <t>Trésorerie</t>
  </si>
  <si>
    <t>Fonds syndicaux</t>
  </si>
  <si>
    <t>Report résultat de l'exercice</t>
  </si>
  <si>
    <t>SERVICES BANCAIRES</t>
  </si>
  <si>
    <t>DOTATIONS AUX AMORTISSEMENTS</t>
  </si>
  <si>
    <t>AFFRANCHISSEMENTS</t>
  </si>
  <si>
    <t>Si le résultat est négatif (DEFICIT ) (-)</t>
  </si>
  <si>
    <t>disponibilités (banques, caisse, livrets…)</t>
  </si>
  <si>
    <t>Actif immobilisé (logiciels, mobilier, ordinateurs..)</t>
  </si>
  <si>
    <t>actif circulant</t>
  </si>
  <si>
    <t>Créances à recevoir</t>
  </si>
  <si>
    <t>Dettes diverses (factures à payer, téléphone…)</t>
  </si>
  <si>
    <t>le total actif égal le total passif.</t>
  </si>
  <si>
    <t>le résultat N-1 est affecté chaque année aux fonds syndicaux.</t>
  </si>
  <si>
    <r>
      <t xml:space="preserve">FOURNITURES PETITS EQUIPEMENTS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</si>
  <si>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</si>
  <si>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</si>
  <si>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</si>
  <si>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</si>
  <si>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</si>
  <si>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</si>
  <si>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</si>
  <si>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</si>
  <si>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</si>
  <si>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</si>
  <si>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</si>
  <si>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</si>
  <si>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</si>
  <si>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</si>
  <si>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</si>
  <si>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</si>
  <si>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</si>
  <si>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</si>
  <si>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t>Commentaires :</t>
  </si>
  <si>
    <t>Brut</t>
  </si>
  <si>
    <t>Amort. &amp; Dépréc.</t>
  </si>
  <si>
    <t>NET</t>
  </si>
  <si>
    <t>N</t>
  </si>
  <si>
    <t>N-1</t>
  </si>
  <si>
    <t>S/TOTAL PASSIF</t>
  </si>
  <si>
    <t>S/TOTAL ACTIF</t>
  </si>
  <si>
    <t>TOTAL</t>
  </si>
  <si>
    <t>PREPARATION DU BILAN</t>
  </si>
  <si>
    <t>Renseignements complémentaires à nous transmettre pour la préparation de votre Bilan annuel</t>
  </si>
  <si>
    <t>(Veuillez indiquer vos créances dans le détail afin d'en faciliter l'imputation comptable)</t>
  </si>
  <si>
    <t>Créance 1</t>
  </si>
  <si>
    <t>Créance 2</t>
  </si>
  <si>
    <t>Créance 3</t>
  </si>
  <si>
    <t>Créance 4</t>
  </si>
  <si>
    <t>Créance 5</t>
  </si>
  <si>
    <t>Créance 6</t>
  </si>
  <si>
    <t>Créance 7</t>
  </si>
  <si>
    <t>Créance 8</t>
  </si>
  <si>
    <t>Créance 9</t>
  </si>
  <si>
    <t>Créance 10</t>
  </si>
  <si>
    <t>Libellés</t>
  </si>
  <si>
    <t>Montant</t>
  </si>
  <si>
    <t>Total créances</t>
  </si>
  <si>
    <t>Dette 1</t>
  </si>
  <si>
    <t>Dette 2</t>
  </si>
  <si>
    <t>Dette 3</t>
  </si>
  <si>
    <t>Dette 4</t>
  </si>
  <si>
    <t>Dette 5</t>
  </si>
  <si>
    <t>Dette 6</t>
  </si>
  <si>
    <t>Dette 7</t>
  </si>
  <si>
    <t>Dette 8</t>
  </si>
  <si>
    <t>Dette 9</t>
  </si>
  <si>
    <t>Dette 10</t>
  </si>
  <si>
    <t>Total Dettes</t>
  </si>
  <si>
    <t>Si vous avez d'autres informations comptable à nous communiquer merci de les indiquer ci-dessous</t>
  </si>
  <si>
    <t>Fraternellement,</t>
  </si>
  <si>
    <t>Secrétaire fédéral à la politique financière</t>
  </si>
  <si>
    <t>Christophe COUDERC</t>
  </si>
  <si>
    <t>COLLECTES COTISATION ADHESION</t>
  </si>
  <si>
    <t>MUTUALISATION/ REVERSEMENT COTISTION/CONGRES</t>
  </si>
  <si>
    <t>N                         au 31/12/2016</t>
  </si>
  <si>
    <t>N-1                   au 31/12/2015</t>
  </si>
  <si>
    <t>Solde bancaire au 31-12-2020</t>
  </si>
  <si>
    <t>Solde bancaire au 30-11-2020</t>
  </si>
  <si>
    <t>Solde bancaire au 31-10-2020</t>
  </si>
  <si>
    <t>Solde bancaire au 30-09-2020</t>
  </si>
  <si>
    <t>Solde bancaire au 31-08-2020</t>
  </si>
  <si>
    <t>Solde bancaire au 31-07-2020</t>
  </si>
  <si>
    <t>Solde bancaire au 30-06-2020</t>
  </si>
  <si>
    <t>NOTA BENE</t>
  </si>
  <si>
    <t>qoute part dotation collège : reversement cotisation (623800)</t>
  </si>
  <si>
    <t>rejet prélement cotis : services bancaires (627000)</t>
  </si>
  <si>
    <t>SOLIDARITE</t>
  </si>
  <si>
    <t>secours financiers  : SOLIDARITE</t>
  </si>
  <si>
    <t>participation car : MUTUALISATION (623800)</t>
  </si>
  <si>
    <t>VIREMENT COMPTE EPARGNE / DOTATION / SECTION COLLEGE</t>
  </si>
  <si>
    <t>CADEAU (RETRAITE, DEPART…) : RECEPTION (625700)</t>
  </si>
  <si>
    <t>Solde bancaire au 31-01-2022</t>
  </si>
  <si>
    <t>Solde bancaire au 29-02-2022</t>
  </si>
  <si>
    <t>Solde bancaire au 31-03-2022</t>
  </si>
  <si>
    <t>Solde bancaire au 30-04-2022</t>
  </si>
  <si>
    <t>Solde bancaire au 31-05-2022</t>
  </si>
  <si>
    <t>café, ... : réception (625700)</t>
  </si>
  <si>
    <t>N-1                   au 31/12/2021</t>
  </si>
  <si>
    <t>SOLIDARITES</t>
  </si>
  <si>
    <t>N                         au 31/12/2022</t>
  </si>
  <si>
    <t>,,</t>
  </si>
  <si>
    <t>(Vous avez émis des factures en 2022 mais vous ne percevrez l'argent qu'en 2023)</t>
  </si>
  <si>
    <t>(factures de 2022 que vous ne règlerez qu'en 2023)</t>
  </si>
  <si>
    <t>MOIS DE JANVIER 2023</t>
  </si>
  <si>
    <r>
      <t xml:space="preserve">Solde bancaire au 31-12-2022                                                            (ajouté un " </t>
    </r>
    <r>
      <rPr>
        <b/>
        <i/>
        <sz val="16"/>
        <color theme="1"/>
        <rFont val="Calibri"/>
        <family val="2"/>
        <scheme val="minor"/>
      </rPr>
      <t>-</t>
    </r>
    <r>
      <rPr>
        <b/>
        <i/>
        <sz val="12"/>
        <color theme="1"/>
        <rFont val="Calibri"/>
        <family val="2"/>
        <scheme val="minor"/>
      </rPr>
      <t xml:space="preserve"> " si le solde est débiteur)</t>
    </r>
  </si>
  <si>
    <t>MOIS DE FEVRIER 2023</t>
  </si>
  <si>
    <t>MOIS DE MARS 2023</t>
  </si>
  <si>
    <t>MOIS D'AVRIL 2023</t>
  </si>
  <si>
    <t>MOIS DE MAI 2023</t>
  </si>
  <si>
    <t>MOIS DE JUIN 2023</t>
  </si>
  <si>
    <t>MOIS DE JUILLET 2023</t>
  </si>
  <si>
    <t>MOIS D'AOUT 2023</t>
  </si>
  <si>
    <t>MOIS DE SEPTEMBRE 2023</t>
  </si>
  <si>
    <t>MOIS D'OCTOBRE 2023</t>
  </si>
  <si>
    <t>MOIS DE NOVEMBRE 2023</t>
  </si>
  <si>
    <t>MOIS DE DECEMBRE 2023</t>
  </si>
  <si>
    <t>Report solde bancaire au 31-01-2023</t>
  </si>
  <si>
    <t>Report solde bancaire au 29-02-2023</t>
  </si>
  <si>
    <t>Report solde bancaire au 31-03-2023</t>
  </si>
  <si>
    <t>Report solde bancaire au 30-04-2023</t>
  </si>
  <si>
    <t>Report solde bancaire au 31-05-2023</t>
  </si>
  <si>
    <t>Solde bancaire au 30-06-2023</t>
  </si>
  <si>
    <t>Solde bancaire au 31-07-2023</t>
  </si>
  <si>
    <t>Solde bancaire au 31-08-2023</t>
  </si>
  <si>
    <t>Solde bancaire au 30-09-2023</t>
  </si>
  <si>
    <t>Solde bancaire au 31-10-2023</t>
  </si>
  <si>
    <t>Solde bancaire au 30-11-2023</t>
  </si>
  <si>
    <t>CREDITS DIVERS</t>
  </si>
  <si>
    <t>solidarité</t>
  </si>
  <si>
    <t>Solidarité</t>
  </si>
  <si>
    <t>BILAN SIMPLIFIE EXERCICE 2023SYNDICAT CGT CD 76</t>
  </si>
  <si>
    <t>ETAT DE VOS CREANCES AU 31/12/2023</t>
  </si>
  <si>
    <t>ETAT DE VOS DETTES AU 31/12/2023</t>
  </si>
  <si>
    <t xml:space="preserve">COMPTE DE RESULTAT SIMPLIFIE EXERCICE 2023 SYNDICAT CGT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</si>
</sst>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/>
    <xf numFmtId="4" fontId="8" fillId="3" borderId="6" xfId="0" applyNumberFormat="1" applyFont="1" applyFill="1" applyBorder="1"/>
    <xf numFmtId="4" fontId="8" fillId="3" borderId="6" xfId="0" applyNumberFormat="1" applyFont="1" applyFill="1" applyBorder="1" applyAlignment="1">
      <alignment vertical="center"/>
    </xf>
    <xf numFmtId="0" fontId="2" fillId="0" borderId="0" xfId="0" applyFont="1"/>
    <xf numFmtId="4" fontId="8" fillId="3" borderId="8" xfId="0" applyNumberFormat="1" applyFont="1" applyFill="1" applyBorder="1"/>
    <xf numFmtId="4" fontId="8" fillId="3" borderId="8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wrapText="1"/>
    </xf>
    <xf numFmtId="0" fontId="0" fillId="4" borderId="1" xfId="0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4" fontId="0" fillId="4" borderId="10" xfId="0" applyNumberFormat="1" applyFill="1" applyBorder="1"/>
    <xf numFmtId="0" fontId="0" fillId="4" borderId="10" xfId="0" applyFill="1" applyBorder="1"/>
    <xf numFmtId="4" fontId="0" fillId="4" borderId="10" xfId="0" applyNumberFormat="1" applyFill="1" applyBorder="1" applyAlignment="1">
      <alignment vertical="center"/>
    </xf>
    <xf numFmtId="0" fontId="2" fillId="5" borderId="0" xfId="0" applyFont="1" applyFill="1"/>
    <xf numFmtId="4" fontId="2" fillId="5" borderId="10" xfId="0" applyNumberFormat="1" applyFont="1" applyFill="1" applyBorder="1"/>
    <xf numFmtId="4" fontId="2" fillId="5" borderId="11" xfId="0" applyNumberFormat="1" applyFont="1" applyFill="1" applyBorder="1"/>
    <xf numFmtId="0" fontId="11" fillId="0" borderId="0" xfId="0" applyFont="1"/>
    <xf numFmtId="4" fontId="0" fillId="0" borderId="0" xfId="0" applyNumberFormat="1"/>
    <xf numFmtId="0" fontId="17" fillId="0" borderId="0" xfId="0" applyFont="1"/>
    <xf numFmtId="0" fontId="0" fillId="0" borderId="4" xfId="0" applyBorder="1"/>
    <xf numFmtId="0" fontId="14" fillId="0" borderId="0" xfId="0" applyFont="1" applyAlignment="1">
      <alignment horizontal="center"/>
    </xf>
    <xf numFmtId="0" fontId="0" fillId="0" borderId="13" xfId="0" applyBorder="1"/>
    <xf numFmtId="0" fontId="14" fillId="0" borderId="15" xfId="0" applyFont="1" applyBorder="1" applyAlignment="1">
      <alignment horizontal="center"/>
    </xf>
    <xf numFmtId="0" fontId="0" fillId="0" borderId="2" xfId="0" applyBorder="1"/>
    <xf numFmtId="0" fontId="0" fillId="0" borderId="19" xfId="0" applyBorder="1"/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7" fillId="3" borderId="0" xfId="0" applyFont="1" applyFill="1"/>
    <xf numFmtId="0" fontId="16" fillId="6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/>
    <xf numFmtId="0" fontId="22" fillId="2" borderId="4" xfId="0" applyFont="1" applyFill="1" applyBorder="1"/>
    <xf numFmtId="0" fontId="12" fillId="2" borderId="19" xfId="0" applyFont="1" applyFill="1" applyBorder="1"/>
    <xf numFmtId="0" fontId="12" fillId="0" borderId="4" xfId="0" applyFont="1" applyBorder="1"/>
    <xf numFmtId="0" fontId="12" fillId="0" borderId="0" xfId="0" applyFont="1"/>
    <xf numFmtId="4" fontId="12" fillId="0" borderId="19" xfId="0" applyNumberFormat="1" applyFont="1" applyBorder="1"/>
    <xf numFmtId="4" fontId="12" fillId="0" borderId="4" xfId="0" applyNumberFormat="1" applyFont="1" applyBorder="1"/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/>
    <xf numFmtId="4" fontId="12" fillId="2" borderId="19" xfId="0" applyNumberFormat="1" applyFont="1" applyFill="1" applyBorder="1"/>
    <xf numFmtId="4" fontId="12" fillId="2" borderId="4" xfId="0" applyNumberFormat="1" applyFont="1" applyFill="1" applyBorder="1"/>
    <xf numFmtId="4" fontId="12" fillId="0" borderId="19" xfId="0" applyNumberFormat="1" applyFont="1" applyBorder="1" applyAlignment="1">
      <alignment vertical="center"/>
    </xf>
    <xf numFmtId="4" fontId="22" fillId="2" borderId="19" xfId="0" applyNumberFormat="1" applyFont="1" applyFill="1" applyBorder="1" applyAlignment="1">
      <alignment horizontal="right"/>
    </xf>
    <xf numFmtId="0" fontId="12" fillId="0" borderId="17" xfId="0" applyFont="1" applyBorder="1"/>
    <xf numFmtId="0" fontId="12" fillId="0" borderId="12" xfId="0" applyFont="1" applyBorder="1"/>
    <xf numFmtId="0" fontId="12" fillId="0" borderId="3" xfId="0" applyFont="1" applyBorder="1"/>
    <xf numFmtId="4" fontId="12" fillId="3" borderId="4" xfId="0" applyNumberFormat="1" applyFont="1" applyFill="1" applyBorder="1"/>
    <xf numFmtId="4" fontId="12" fillId="3" borderId="4" xfId="0" applyNumberFormat="1" applyFont="1" applyFill="1" applyBorder="1" applyAlignment="1">
      <alignment vertical="center"/>
    </xf>
    <xf numFmtId="4" fontId="12" fillId="3" borderId="19" xfId="0" applyNumberFormat="1" applyFont="1" applyFill="1" applyBorder="1"/>
    <xf numFmtId="0" fontId="22" fillId="0" borderId="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16" xfId="0" applyBorder="1"/>
    <xf numFmtId="0" fontId="0" fillId="0" borderId="5" xfId="0" applyBorder="1"/>
    <xf numFmtId="4" fontId="0" fillId="0" borderId="5" xfId="0" applyNumberFormat="1" applyBorder="1"/>
    <xf numFmtId="0" fontId="2" fillId="8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/>
    </xf>
    <xf numFmtId="4" fontId="12" fillId="8" borderId="0" xfId="0" applyNumberFormat="1" applyFont="1" applyFill="1"/>
    <xf numFmtId="0" fontId="12" fillId="8" borderId="0" xfId="0" applyFont="1" applyFill="1"/>
    <xf numFmtId="0" fontId="12" fillId="0" borderId="19" xfId="0" applyFont="1" applyBorder="1" applyAlignment="1">
      <alignment horizontal="left"/>
    </xf>
    <xf numFmtId="0" fontId="24" fillId="6" borderId="0" xfId="0" applyFont="1" applyFill="1"/>
    <xf numFmtId="0" fontId="20" fillId="6" borderId="0" xfId="0" applyFont="1" applyFill="1"/>
    <xf numFmtId="4" fontId="12" fillId="3" borderId="19" xfId="0" applyNumberFormat="1" applyFont="1" applyFill="1" applyBorder="1" applyAlignment="1">
      <alignment horizontal="right"/>
    </xf>
    <xf numFmtId="4" fontId="0" fillId="3" borderId="5" xfId="0" applyNumberFormat="1" applyFill="1" applyBorder="1"/>
    <xf numFmtId="0" fontId="26" fillId="2" borderId="14" xfId="0" applyFont="1" applyFill="1" applyBorder="1" applyAlignment="1">
      <alignment horizontal="right"/>
    </xf>
    <xf numFmtId="4" fontId="26" fillId="2" borderId="14" xfId="0" applyNumberFormat="1" applyFont="1" applyFill="1" applyBorder="1" applyAlignment="1">
      <alignment horizontal="right"/>
    </xf>
    <xf numFmtId="4" fontId="26" fillId="8" borderId="0" xfId="0" applyNumberFormat="1" applyFont="1" applyFill="1"/>
    <xf numFmtId="4" fontId="26" fillId="2" borderId="1" xfId="0" applyNumberFormat="1" applyFont="1" applyFill="1" applyBorder="1"/>
    <xf numFmtId="0" fontId="26" fillId="2" borderId="3" xfId="0" applyFont="1" applyFill="1" applyBorder="1" applyAlignment="1">
      <alignment horizontal="right"/>
    </xf>
    <xf numFmtId="4" fontId="26" fillId="2" borderId="3" xfId="0" applyNumberFormat="1" applyFont="1" applyFill="1" applyBorder="1"/>
    <xf numFmtId="4" fontId="0" fillId="0" borderId="1" xfId="0" applyNumberFormat="1" applyBorder="1"/>
    <xf numFmtId="4" fontId="26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9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/>
    </xf>
    <xf numFmtId="4" fontId="12" fillId="9" borderId="0" xfId="0" applyNumberFormat="1" applyFont="1" applyFill="1"/>
    <xf numFmtId="0" fontId="12" fillId="9" borderId="0" xfId="0" applyFont="1" applyFill="1"/>
    <xf numFmtId="4" fontId="26" fillId="9" borderId="0" xfId="0" applyNumberFormat="1" applyFont="1" applyFill="1"/>
    <xf numFmtId="4" fontId="0" fillId="9" borderId="0" xfId="0" applyNumberFormat="1" applyFill="1"/>
    <xf numFmtId="0" fontId="28" fillId="0" borderId="0" xfId="0" applyFont="1"/>
    <xf numFmtId="0" fontId="7" fillId="3" borderId="0" xfId="0" applyFont="1" applyFill="1"/>
    <xf numFmtId="0" fontId="0" fillId="3" borderId="0" xfId="0" applyFill="1"/>
    <xf numFmtId="0" fontId="27" fillId="0" borderId="0" xfId="0" applyFont="1"/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164" fontId="0" fillId="3" borderId="4" xfId="0" applyNumberFormat="1" applyFill="1" applyBorder="1" applyAlignment="1">
      <alignment horizontal="center"/>
    </xf>
    <xf numFmtId="0" fontId="0" fillId="3" borderId="17" xfId="0" applyFill="1" applyBorder="1"/>
    <xf numFmtId="20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9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wrapText="1"/>
    </xf>
    <xf numFmtId="4" fontId="0" fillId="4" borderId="1" xfId="0" applyNumberFormat="1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0" fillId="3" borderId="14" xfId="0" applyNumberFormat="1" applyFont="1" applyFill="1" applyBorder="1" applyAlignment="1">
      <alignment horizontal="center" vertical="center"/>
    </xf>
    <xf numFmtId="4" fontId="20" fillId="3" borderId="20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/>
    </xf>
    <xf numFmtId="4" fontId="6" fillId="4" borderId="20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20" fillId="4" borderId="14" xfId="0" applyNumberFormat="1" applyFont="1" applyFill="1" applyBorder="1" applyAlignment="1">
      <alignment horizontal="center" vertical="center"/>
    </xf>
    <xf numFmtId="4" fontId="20" fillId="4" borderId="20" xfId="0" applyNumberFormat="1" applyFont="1" applyFill="1" applyBorder="1" applyAlignment="1">
      <alignment horizontal="center" vertical="center"/>
    </xf>
    <xf numFmtId="4" fontId="18" fillId="7" borderId="17" xfId="0" applyNumberFormat="1" applyFont="1" applyFill="1" applyBorder="1" applyAlignment="1">
      <alignment horizontal="center" vertical="center"/>
    </xf>
    <xf numFmtId="4" fontId="18" fillId="7" borderId="12" xfId="0" applyNumberFormat="1" applyFont="1" applyFill="1" applyBorder="1" applyAlignment="1">
      <alignment horizontal="center" vertical="center"/>
    </xf>
    <xf numFmtId="4" fontId="18" fillId="7" borderId="18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" fontId="18" fillId="7" borderId="14" xfId="0" applyNumberFormat="1" applyFont="1" applyFill="1" applyBorder="1" applyAlignment="1">
      <alignment horizontal="center" vertical="center"/>
    </xf>
    <xf numFmtId="4" fontId="18" fillId="7" borderId="21" xfId="0" applyNumberFormat="1" applyFont="1" applyFill="1" applyBorder="1" applyAlignment="1">
      <alignment horizontal="center" vertical="center"/>
    </xf>
    <xf numFmtId="4" fontId="18" fillId="7" borderId="20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d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31</xdr:row>
      <xdr:rowOff>85131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0750" cy="59906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14</xdr:col>
          <xdr:colOff>542925</xdr:colOff>
          <xdr:row>38</xdr:row>
          <xdr:rowOff>180975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.docx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6" sqref="S16"/>
    </sheetView>
  </sheetViews>
  <sheetFormatPr baseColWidth="10" defaultColWidth="11.28515625" defaultRowHeight="15" x14ac:dyDescent="0.25"/>
  <cols>
    <col min="1" max="16384" width="11.28515625" style="107"/>
  </cols>
  <sheetData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8434" r:id="rId4">
          <objectPr defaultSize="0" r:id="rId5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14</xdr:col>
                <xdr:colOff>542925</xdr:colOff>
                <xdr:row>38</xdr:row>
                <xdr:rowOff>180975</xdr:rowOff>
              </to>
            </anchor>
          </objectPr>
        </oleObject>
      </mc:Choice>
      <mc:Fallback>
        <oleObject progId="Word.Document.12" shapeId="18434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zoomScale="90" zoomScaleNormal="90" workbookViewId="0">
      <selection activeCell="F19" sqref="F19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4" t="s">
        <v>165</v>
      </c>
      <c r="H1" s="134"/>
      <c r="I1" s="134"/>
      <c r="J1" s="134"/>
      <c r="K1" s="134"/>
      <c r="L1" s="13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176</v>
      </c>
      <c r="B2" s="118"/>
      <c r="C2" s="136">
        <f>Aout!C38</f>
        <v>208.86999999999898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3874.83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3874.83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1624.26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1624.26</v>
      </c>
    </row>
    <row r="11" spans="1:23" x14ac:dyDescent="0.25">
      <c r="B11" s="5" t="s">
        <v>180</v>
      </c>
      <c r="C11" s="114"/>
      <c r="D11" s="115"/>
      <c r="E11" s="116"/>
      <c r="F11" s="7">
        <v>162.86000000000001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162.86000000000001</v>
      </c>
    </row>
    <row r="12" spans="1:23" x14ac:dyDescent="0.25">
      <c r="V12" s="20" t="s">
        <v>30</v>
      </c>
      <c r="W12" s="21">
        <f>SUM(W6:W11)</f>
        <v>5661.95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0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>
        <v>0</v>
      </c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79</v>
      </c>
      <c r="C17" s="128"/>
      <c r="D17" s="129"/>
      <c r="E17" s="130"/>
      <c r="F17" s="8">
        <v>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218.3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218.3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>
        <v>0</v>
      </c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33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33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/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0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624.4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624.4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372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372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14.98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14.98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463.52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463.52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103.56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103.56</v>
      </c>
    </row>
    <row r="32" spans="1:23" x14ac:dyDescent="0.25">
      <c r="B32" s="5" t="s">
        <v>19</v>
      </c>
      <c r="C32" s="114"/>
      <c r="D32" s="115"/>
      <c r="E32" s="116"/>
      <c r="F32" s="7">
        <v>0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75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1829.76</v>
      </c>
    </row>
    <row r="36" spans="1:23" ht="15.75" customHeight="1" x14ac:dyDescent="0.25">
      <c r="A36" s="133" t="s">
        <v>132</v>
      </c>
      <c r="B36" s="12" t="s">
        <v>25</v>
      </c>
      <c r="C36" s="15"/>
      <c r="D36" s="16">
        <f>W12</f>
        <v>5661.95</v>
      </c>
    </row>
    <row r="37" spans="1:23" ht="15.75" x14ac:dyDescent="0.25">
      <c r="A37" s="133"/>
      <c r="B37" s="12" t="s">
        <v>26</v>
      </c>
      <c r="C37" s="16">
        <f>W35</f>
        <v>1829.76</v>
      </c>
      <c r="D37" s="15"/>
    </row>
    <row r="38" spans="1:23" ht="15.75" x14ac:dyDescent="0.25">
      <c r="A38" s="133"/>
      <c r="B38" s="12" t="s">
        <v>27</v>
      </c>
      <c r="C38" s="124">
        <f>C2+D36-C37</f>
        <v>4041.0599999999986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G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A4" zoomScale="90" zoomScaleNormal="90" workbookViewId="0">
      <selection activeCell="F32" sqref="F32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163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174</v>
      </c>
      <c r="B2" s="118"/>
      <c r="C2" s="136">
        <f>Juin!C38</f>
        <v>-132.45000000000073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3916.56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3916.56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>
        <v>0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0</v>
      </c>
    </row>
    <row r="12" spans="1:23" x14ac:dyDescent="0.25">
      <c r="V12" s="20" t="s">
        <v>30</v>
      </c>
      <c r="W12" s="21">
        <f>SUM(W6:W11)</f>
        <v>3916.56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/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67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/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55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55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797.35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797.35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891.96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891.96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15.13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15.13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/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0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102.92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102.92</v>
      </c>
    </row>
    <row r="32" spans="1:23" x14ac:dyDescent="0.25">
      <c r="B32" s="5" t="s">
        <v>19</v>
      </c>
      <c r="C32" s="114" t="s">
        <v>182</v>
      </c>
      <c r="D32" s="115"/>
      <c r="E32" s="116"/>
      <c r="F32" s="7">
        <v>229.74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229.74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78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2092.1000000000004</v>
      </c>
    </row>
    <row r="36" spans="1:23" ht="15.75" customHeight="1" x14ac:dyDescent="0.25">
      <c r="A36" s="133" t="s">
        <v>134</v>
      </c>
      <c r="B36" s="12" t="s">
        <v>25</v>
      </c>
      <c r="C36" s="15"/>
      <c r="D36" s="16">
        <f>W12</f>
        <v>3916.56</v>
      </c>
    </row>
    <row r="37" spans="1:23" ht="15.75" x14ac:dyDescent="0.25">
      <c r="A37" s="133"/>
      <c r="B37" s="12" t="s">
        <v>26</v>
      </c>
      <c r="C37" s="16">
        <f>W35</f>
        <v>2092.1000000000004</v>
      </c>
      <c r="D37" s="15"/>
    </row>
    <row r="38" spans="1:23" ht="15.75" x14ac:dyDescent="0.25">
      <c r="A38" s="133"/>
      <c r="B38" s="12" t="s">
        <v>27</v>
      </c>
      <c r="C38" s="124">
        <f>C2+D36-C37</f>
        <v>1692.0099999999989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A4" zoomScale="90" zoomScaleNormal="90" workbookViewId="0">
      <selection activeCell="F38" sqref="F3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164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175</v>
      </c>
      <c r="B2" s="118"/>
      <c r="C2" s="136">
        <f>Juillet!C38</f>
        <v>1692.0099999999989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3227.67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3227.67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7000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7000</v>
      </c>
    </row>
    <row r="11" spans="1:23" x14ac:dyDescent="0.25">
      <c r="B11" s="5" t="s">
        <v>180</v>
      </c>
      <c r="C11" s="114"/>
      <c r="D11" s="115"/>
      <c r="E11" s="116"/>
      <c r="F11" s="7">
        <v>30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30</v>
      </c>
    </row>
    <row r="12" spans="1:23" x14ac:dyDescent="0.25">
      <c r="V12" s="20" t="s">
        <v>30</v>
      </c>
      <c r="W12" s="21">
        <f>SUM(W6:W11)</f>
        <v>10257.67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/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79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7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72.569999999999993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72.569999999999993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10665.53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10665.53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551.85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7">
        <f t="shared" si="1"/>
        <v>551.85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100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100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14.98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14.98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258.97000000000003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258.97000000000003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76.91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76.91</v>
      </c>
    </row>
    <row r="32" spans="1:23" x14ac:dyDescent="0.25">
      <c r="B32" s="5" t="s">
        <v>19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80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11740.81</v>
      </c>
    </row>
    <row r="36" spans="1:23" ht="15.75" customHeight="1" x14ac:dyDescent="0.25">
      <c r="A36" s="133" t="s">
        <v>133</v>
      </c>
      <c r="B36" s="12" t="s">
        <v>25</v>
      </c>
      <c r="C36" s="15"/>
      <c r="D36" s="16">
        <f>W12</f>
        <v>10257.67</v>
      </c>
    </row>
    <row r="37" spans="1:23" ht="15.75" x14ac:dyDescent="0.25">
      <c r="A37" s="133"/>
      <c r="B37" s="12" t="s">
        <v>26</v>
      </c>
      <c r="C37" s="16">
        <f>W35</f>
        <v>11740.81</v>
      </c>
      <c r="D37" s="15"/>
    </row>
    <row r="38" spans="1:23" ht="15.75" x14ac:dyDescent="0.25">
      <c r="A38" s="133"/>
      <c r="B38" s="12" t="s">
        <v>27</v>
      </c>
      <c r="C38" s="124">
        <f>C2+D36-C37</f>
        <v>208.86999999999898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A4" zoomScale="90" zoomScaleNormal="90" workbookViewId="0">
      <selection activeCell="F38" sqref="F3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166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177</v>
      </c>
      <c r="B2" s="118"/>
      <c r="C2" s="136">
        <f>Septembre!C38</f>
        <v>4041.0599999999986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3613.4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3613.4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1618.17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1618.17</v>
      </c>
    </row>
    <row r="11" spans="1:23" x14ac:dyDescent="0.25">
      <c r="B11" s="5" t="s">
        <v>180</v>
      </c>
      <c r="C11" s="114"/>
      <c r="D11" s="115"/>
      <c r="E11" s="116"/>
      <c r="F11" s="7"/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0</v>
      </c>
    </row>
    <row r="12" spans="1:23" x14ac:dyDescent="0.25">
      <c r="V12" s="20" t="s">
        <v>30</v>
      </c>
      <c r="W12" s="21">
        <f>SUM(W6:W11)</f>
        <v>5231.57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/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74</v>
      </c>
      <c r="C17" s="128"/>
      <c r="D17" s="129"/>
      <c r="E17" s="130"/>
      <c r="F17" s="8">
        <v>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0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>
        <v>0</v>
      </c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>
        <v>0</v>
      </c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0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1618.17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1618.17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1905.4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1905.4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119.99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119.99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15.57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15.57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0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0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122.7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122.7</v>
      </c>
    </row>
    <row r="32" spans="1:23" x14ac:dyDescent="0.25">
      <c r="B32" s="5" t="s">
        <v>139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81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3781.83</v>
      </c>
    </row>
    <row r="36" spans="1:23" ht="15.75" customHeight="1" x14ac:dyDescent="0.25">
      <c r="A36" s="133" t="s">
        <v>131</v>
      </c>
      <c r="B36" s="12" t="s">
        <v>25</v>
      </c>
      <c r="C36" s="15"/>
      <c r="D36" s="16">
        <f>W12</f>
        <v>5231.57</v>
      </c>
    </row>
    <row r="37" spans="1:23" ht="15.75" x14ac:dyDescent="0.25">
      <c r="A37" s="133"/>
      <c r="B37" s="12" t="s">
        <v>26</v>
      </c>
      <c r="C37" s="16">
        <f>W35</f>
        <v>3781.83</v>
      </c>
      <c r="D37" s="15"/>
    </row>
    <row r="38" spans="1:23" ht="15.75" x14ac:dyDescent="0.25">
      <c r="A38" s="133"/>
      <c r="B38" s="12" t="s">
        <v>27</v>
      </c>
      <c r="C38" s="124">
        <f>C2+D36-C37</f>
        <v>5490.7999999999975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6:V7 C9:V10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abSelected="1" zoomScale="90" zoomScaleNormal="90" workbookViewId="0">
      <selection activeCell="C37" sqref="C37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4" t="s">
        <v>167</v>
      </c>
      <c r="H1" s="134"/>
      <c r="I1" s="134"/>
      <c r="J1" s="134"/>
      <c r="K1" s="134"/>
      <c r="L1" s="13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178</v>
      </c>
      <c r="B2" s="118"/>
      <c r="C2" s="136">
        <f>Octobre!C38</f>
        <v>5490.7999999999975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3825.1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3825.1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/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>
        <v>175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175</v>
      </c>
    </row>
    <row r="12" spans="1:23" x14ac:dyDescent="0.25">
      <c r="V12" s="20" t="s">
        <v>30</v>
      </c>
      <c r="W12" s="21">
        <f>SUM(W6:W11)</f>
        <v>4000.1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75.540000000000006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75.540000000000006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82</v>
      </c>
      <c r="C17" s="128"/>
      <c r="D17" s="129"/>
      <c r="E17" s="130"/>
      <c r="F17" s="8">
        <v>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0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>
        <v>0</v>
      </c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>
        <v>0</v>
      </c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0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/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0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1239.51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1239.51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198.67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198.67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15.01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15.01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341.78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341.78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85.23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85.23</v>
      </c>
    </row>
    <row r="32" spans="1:23" x14ac:dyDescent="0.25">
      <c r="B32" s="5" t="s">
        <v>19</v>
      </c>
      <c r="C32" s="114"/>
      <c r="D32" s="115"/>
      <c r="E32" s="116"/>
      <c r="F32" s="7">
        <v>0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83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1955.74</v>
      </c>
    </row>
    <row r="36" spans="1:23" ht="15.75" customHeight="1" x14ac:dyDescent="0.25">
      <c r="A36" s="133" t="s">
        <v>130</v>
      </c>
      <c r="B36" s="12" t="s">
        <v>25</v>
      </c>
      <c r="C36" s="15"/>
      <c r="D36" s="16">
        <f>W12</f>
        <v>4000.1</v>
      </c>
    </row>
    <row r="37" spans="1:23" ht="15.75" x14ac:dyDescent="0.25">
      <c r="A37" s="133"/>
      <c r="B37" s="12" t="s">
        <v>26</v>
      </c>
      <c r="C37" s="16">
        <f>W35</f>
        <v>1955.74</v>
      </c>
      <c r="D37" s="15"/>
    </row>
    <row r="38" spans="1:23" ht="15.75" x14ac:dyDescent="0.25">
      <c r="A38" s="133"/>
      <c r="B38" s="12" t="s">
        <v>27</v>
      </c>
      <c r="C38" s="124">
        <f>C2+D36-C37</f>
        <v>7535.159999999998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8:V8" name="Libellés recettes"/>
    <protectedRange password="D0F7" sqref="C26:V26" name="LIBELLES DEPENS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zoomScale="90" zoomScaleNormal="90" workbookViewId="0">
      <selection activeCell="W32" sqref="W32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4" t="s">
        <v>168</v>
      </c>
      <c r="H1" s="134"/>
      <c r="I1" s="134"/>
      <c r="J1" s="134"/>
      <c r="K1" s="134"/>
      <c r="L1" s="13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179</v>
      </c>
      <c r="B2" s="118"/>
      <c r="C2" s="136">
        <f>Novembre!C38</f>
        <v>7535.159999999998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3323.94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3323.94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8000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8000</v>
      </c>
    </row>
    <row r="11" spans="1:23" x14ac:dyDescent="0.25">
      <c r="B11" s="5" t="s">
        <v>180</v>
      </c>
      <c r="C11" s="114"/>
      <c r="D11" s="115"/>
      <c r="E11" s="116"/>
      <c r="F11" s="7">
        <v>0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0</v>
      </c>
    </row>
    <row r="12" spans="1:23" x14ac:dyDescent="0.25">
      <c r="V12" s="20" t="s">
        <v>30</v>
      </c>
      <c r="W12" s="21">
        <f>SUM(W6:W11)</f>
        <v>11323.94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0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>
        <v>0</v>
      </c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67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7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0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>
        <v>0</v>
      </c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>
        <v>0</v>
      </c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/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13482.44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13482.44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2708.25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7">
        <f t="shared" si="1"/>
        <v>2708.25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337.11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337.11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14.98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14.98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/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0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86.14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86.14</v>
      </c>
    </row>
    <row r="32" spans="1:23" x14ac:dyDescent="0.25">
      <c r="B32" s="5" t="s">
        <v>139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84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16628.919999999998</v>
      </c>
    </row>
    <row r="36" spans="1:23" ht="15.75" customHeight="1" x14ac:dyDescent="0.25">
      <c r="A36" s="133" t="s">
        <v>129</v>
      </c>
      <c r="B36" s="12" t="s">
        <v>25</v>
      </c>
      <c r="C36" s="15"/>
      <c r="D36" s="16">
        <f>W12</f>
        <v>11323.94</v>
      </c>
    </row>
    <row r="37" spans="1:23" ht="15.75" x14ac:dyDescent="0.25">
      <c r="A37" s="133"/>
      <c r="B37" s="12" t="s">
        <v>26</v>
      </c>
      <c r="C37" s="16">
        <f>W35</f>
        <v>16628.919999999998</v>
      </c>
      <c r="D37" s="15"/>
    </row>
    <row r="38" spans="1:23" ht="15.75" x14ac:dyDescent="0.25">
      <c r="A38" s="133"/>
      <c r="B38" s="12" t="s">
        <v>27</v>
      </c>
      <c r="C38" s="124">
        <f>C2+D36-C37</f>
        <v>2230.1800000000003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" name="dépenses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="85" zoomScaleNormal="85" workbookViewId="0">
      <selection activeCell="E38" sqref="E38"/>
    </sheetView>
  </sheetViews>
  <sheetFormatPr baseColWidth="10" defaultRowHeight="15" x14ac:dyDescent="0.25"/>
  <cols>
    <col min="1" max="1" width="9.5703125" bestFit="1" customWidth="1"/>
    <col min="2" max="2" width="50" bestFit="1" customWidth="1"/>
    <col min="3" max="4" width="13.85546875" customWidth="1"/>
    <col min="5" max="5" width="9.5703125" bestFit="1" customWidth="1"/>
    <col min="6" max="6" width="43" bestFit="1" customWidth="1"/>
    <col min="7" max="7" width="11.28515625" customWidth="1"/>
    <col min="8" max="8" width="12" customWidth="1"/>
  </cols>
  <sheetData>
    <row r="1" spans="1:8" ht="26.25" x14ac:dyDescent="0.4">
      <c r="A1" s="141" t="s">
        <v>186</v>
      </c>
      <c r="B1" s="141"/>
      <c r="C1" s="141"/>
      <c r="D1" s="141"/>
      <c r="E1" s="141"/>
      <c r="F1" s="141"/>
      <c r="G1" s="141"/>
      <c r="H1" s="36"/>
    </row>
    <row r="3" spans="1:8" ht="14.65" customHeight="1" x14ac:dyDescent="0.25">
      <c r="A3" s="40" t="s">
        <v>1</v>
      </c>
      <c r="B3" s="40" t="s">
        <v>33</v>
      </c>
      <c r="C3" s="41" t="s">
        <v>127</v>
      </c>
      <c r="D3" s="41" t="s">
        <v>128</v>
      </c>
      <c r="E3" s="40" t="s">
        <v>1</v>
      </c>
      <c r="F3" s="40" t="s">
        <v>34</v>
      </c>
      <c r="G3" s="41" t="s">
        <v>127</v>
      </c>
      <c r="H3" s="42" t="s">
        <v>128</v>
      </c>
    </row>
    <row r="4" spans="1:8" ht="14.65" customHeight="1" x14ac:dyDescent="0.25">
      <c r="A4" s="28"/>
      <c r="B4" s="29" t="s">
        <v>35</v>
      </c>
      <c r="C4" s="30"/>
      <c r="D4" s="28"/>
      <c r="E4" s="28"/>
      <c r="F4" s="29" t="s">
        <v>36</v>
      </c>
      <c r="G4" s="30"/>
      <c r="H4" s="30"/>
    </row>
    <row r="5" spans="1:8" x14ac:dyDescent="0.25">
      <c r="A5" s="26"/>
      <c r="B5" s="27"/>
      <c r="C5" s="31"/>
      <c r="D5" s="26"/>
      <c r="E5" s="26"/>
      <c r="F5" s="27"/>
      <c r="G5" s="31"/>
      <c r="H5" s="31"/>
    </row>
    <row r="6" spans="1:8" x14ac:dyDescent="0.25">
      <c r="A6" s="148" t="s">
        <v>37</v>
      </c>
      <c r="B6" s="149"/>
      <c r="C6" s="43"/>
      <c r="D6" s="44"/>
      <c r="E6" s="148" t="s">
        <v>43</v>
      </c>
      <c r="F6" s="149"/>
      <c r="G6" s="45"/>
      <c r="H6" s="43"/>
    </row>
    <row r="7" spans="1:8" x14ac:dyDescent="0.25">
      <c r="A7" s="46">
        <v>606100</v>
      </c>
      <c r="B7" s="47" t="s">
        <v>5</v>
      </c>
      <c r="C7" s="48">
        <f>Janvier!W15+Février!W15+Mars!W15+Avril!W15+Mai!W15+Juin!W15+Juillet!W15+Aout!W15+Septembre!W15+Octobre!W15+Novembre!W15+Décembre!W15</f>
        <v>1087.8400000000001</v>
      </c>
      <c r="D7" s="60"/>
      <c r="E7" s="46">
        <v>756100</v>
      </c>
      <c r="F7" s="47" t="s">
        <v>125</v>
      </c>
      <c r="G7" s="48">
        <f>SUM(Janvier!W12,Février!W12,Mars!W12,Avril!W12,Mai!W12,Juin!W12,Juillet!W12,Aout!W12,Septembre!W12,Octobre!W12,Novembre!W12,Décembre!W12)</f>
        <v>67795.12</v>
      </c>
      <c r="H7" s="62"/>
    </row>
    <row r="8" spans="1:8" x14ac:dyDescent="0.25">
      <c r="A8" s="46">
        <v>606200</v>
      </c>
      <c r="B8" s="47" t="s">
        <v>14</v>
      </c>
      <c r="C8" s="48">
        <f>Janvier!W16+Février!W16+Mars!W16+Avril!W16+Mai!W16+Juin!W16+Juillet!W16+Aout!W16+Septembre!W16+Octobre!W16+Novembre!W16+Décembre!W16</f>
        <v>1221.54</v>
      </c>
      <c r="D8" s="60"/>
      <c r="E8" s="46"/>
      <c r="F8" s="47"/>
      <c r="G8" s="52"/>
      <c r="H8" s="48"/>
    </row>
    <row r="9" spans="1:8" x14ac:dyDescent="0.25">
      <c r="A9" s="50">
        <v>606300</v>
      </c>
      <c r="B9" s="51" t="s">
        <v>38</v>
      </c>
      <c r="C9" s="48">
        <f>Janvier!W17+Février!W17+Mars!W17+Avril!W17+Mai!W17+Juin!W17+Juillet!W17+Aout!W17+Septembre!W17+Octobre!W17+Novembre!W17+Décembre!W17</f>
        <v>100</v>
      </c>
      <c r="D9" s="60"/>
      <c r="E9" s="46"/>
      <c r="F9" s="47"/>
      <c r="G9" s="52"/>
      <c r="H9" s="48"/>
    </row>
    <row r="10" spans="1:8" x14ac:dyDescent="0.25">
      <c r="A10" s="46">
        <v>606800</v>
      </c>
      <c r="B10" s="47" t="s">
        <v>15</v>
      </c>
      <c r="C10" s="48">
        <f>Janvier!W18+Février!W18+Mars!W18+Avril!W18+Mai!W18+Juin!W18+Juillet!W18+Aout!W18+Septembre!W18+Octobre!W18+Novembre!W18+Décembre!W18</f>
        <v>218.3</v>
      </c>
      <c r="D10" s="60"/>
      <c r="E10" s="46"/>
      <c r="F10" s="47"/>
      <c r="G10" s="52"/>
      <c r="H10" s="48"/>
    </row>
    <row r="11" spans="1:8" x14ac:dyDescent="0.25">
      <c r="A11" s="46">
        <v>607100</v>
      </c>
      <c r="B11" s="47" t="s">
        <v>3</v>
      </c>
      <c r="C11" s="48">
        <f>Janvier!W19+Février!W19+Mars!W19+Avril!W19+Mai!W19+Juin!W19+Juillet!W19+Aout!W19+Septembre!W19+Octobre!W19+Novembre!W19+Décembre!W19</f>
        <v>0</v>
      </c>
      <c r="D11" s="60"/>
      <c r="E11" s="148" t="s">
        <v>44</v>
      </c>
      <c r="F11" s="149"/>
      <c r="G11" s="45"/>
      <c r="H11" s="43"/>
    </row>
    <row r="12" spans="1:8" x14ac:dyDescent="0.25">
      <c r="A12" s="148" t="s">
        <v>39</v>
      </c>
      <c r="B12" s="149"/>
      <c r="C12" s="43"/>
      <c r="D12" s="44"/>
      <c r="E12" s="46">
        <v>741100</v>
      </c>
      <c r="F12" s="47" t="s">
        <v>21</v>
      </c>
      <c r="G12" s="48">
        <f>Janvier!W7+Février!W7+Mars!W7+Avril!W7+Mai!W7+Juin!W7+Juillet!W7+Aout!W7+Septembre!W7+Octobre!W7+Novembre!W7+Décembre!W7</f>
        <v>2000</v>
      </c>
      <c r="H12" s="62"/>
    </row>
    <row r="13" spans="1:8" x14ac:dyDescent="0.25">
      <c r="A13" s="46">
        <v>613000</v>
      </c>
      <c r="B13" s="47" t="s">
        <v>13</v>
      </c>
      <c r="C13" s="48">
        <f>Janvier!W20+Février!W20+Mars!W20+Avril!W20+Mai!W20+Juin!W20+Juillet!W20+Aout!W20+Septembre!W20+Octobre!W20+Novembre!W20+Décembre!W20</f>
        <v>0</v>
      </c>
      <c r="D13" s="60"/>
      <c r="E13" s="46"/>
      <c r="F13" s="47"/>
      <c r="G13" s="52"/>
      <c r="H13" s="48"/>
    </row>
    <row r="14" spans="1:8" x14ac:dyDescent="0.25">
      <c r="A14" s="46">
        <v>615000</v>
      </c>
      <c r="B14" s="47" t="s">
        <v>6</v>
      </c>
      <c r="C14" s="48">
        <f>Janvier!W21+Février!W21+Mars!W21+Avril!W21+Mai!W21+Juin!W21+Juillet!W21+Aout!W21+Septembre!W21+Octobre!W21+Novembre!W21+Décembre!W21</f>
        <v>0</v>
      </c>
      <c r="D14" s="60"/>
      <c r="E14" s="46"/>
      <c r="F14" s="47"/>
      <c r="G14" s="52"/>
      <c r="H14" s="48"/>
    </row>
    <row r="15" spans="1:8" x14ac:dyDescent="0.25">
      <c r="A15" s="46">
        <v>616000</v>
      </c>
      <c r="B15" s="47" t="s">
        <v>8</v>
      </c>
      <c r="C15" s="48">
        <f>Janvier!W22+Février!W22+Mars!W22+Avril!W22+Mai!W22+Juin!W22+Juillet!W22+Aout!W22+Septembre!W22+Octobre!W22+Novembre!W22+Décembre!W22</f>
        <v>77.62</v>
      </c>
      <c r="D15" s="60"/>
      <c r="E15" s="46"/>
      <c r="F15" s="47"/>
      <c r="G15" s="52"/>
      <c r="H15" s="48"/>
    </row>
    <row r="16" spans="1:8" x14ac:dyDescent="0.25">
      <c r="A16" s="46">
        <v>618100</v>
      </c>
      <c r="B16" s="47" t="s">
        <v>7</v>
      </c>
      <c r="C16" s="48">
        <f>Janvier!W23+Février!W23+Mars!W23+Avril!W23+Mai!W23+Juin!W23+Juillet!W23+Aout!W23+Septembre!W23+Octobre!W23+Novembre!W23+Décembre!W23</f>
        <v>3027.57</v>
      </c>
      <c r="D16" s="60"/>
      <c r="E16" s="148" t="s">
        <v>45</v>
      </c>
      <c r="F16" s="149"/>
      <c r="G16" s="45"/>
      <c r="H16" s="53"/>
    </row>
    <row r="17" spans="1:8" x14ac:dyDescent="0.25">
      <c r="A17" s="46">
        <v>618600</v>
      </c>
      <c r="B17" s="47" t="s">
        <v>4</v>
      </c>
      <c r="C17" s="48">
        <f>Janvier!W24+Février!W24+Mars!W24+Avril!W24+Mai!W24+Juin!W24+Juillet!W24+Aout!W24+Septembre!W24+Octobre!W24+Novembre!W24+Décembre!W24</f>
        <v>0</v>
      </c>
      <c r="D17" s="60"/>
      <c r="E17" s="46">
        <v>707100</v>
      </c>
      <c r="F17" s="47" t="s">
        <v>22</v>
      </c>
      <c r="G17" s="48">
        <f>Janvier!W6+Février!W6+Mars!W6+Avril!W6+Mai!W6+Juin!W6+Juillet!W6+Aout!W6+Septembre!W6+Octobre!W6+Novembre!W6+Décembre!W6</f>
        <v>0</v>
      </c>
      <c r="H17" s="62"/>
    </row>
    <row r="18" spans="1:8" x14ac:dyDescent="0.25">
      <c r="A18" s="148" t="s">
        <v>40</v>
      </c>
      <c r="B18" s="149"/>
      <c r="C18" s="53"/>
      <c r="D18" s="54"/>
      <c r="E18" s="46"/>
      <c r="F18" s="47"/>
      <c r="G18" s="52"/>
      <c r="H18" s="48"/>
    </row>
    <row r="19" spans="1:8" x14ac:dyDescent="0.25">
      <c r="A19" s="46">
        <v>623700</v>
      </c>
      <c r="B19" s="47" t="s">
        <v>12</v>
      </c>
      <c r="C19" s="48">
        <f>Janvier!W25+Février!W25+Mars!W25+Avril!W25+Mai!W25+Juin!W25+Juillet!W25+Aout!W25+Septembre!W25+Octobre!W25+Novembre!W25+Décembre!W25</f>
        <v>0</v>
      </c>
      <c r="D19" s="60"/>
      <c r="E19" s="46"/>
      <c r="F19" s="47"/>
      <c r="G19" s="52"/>
      <c r="H19" s="55"/>
    </row>
    <row r="20" spans="1:8" x14ac:dyDescent="0.25">
      <c r="A20" s="46">
        <v>623800</v>
      </c>
      <c r="B20" s="47" t="s">
        <v>126</v>
      </c>
      <c r="C20" s="48">
        <f>Janvier!W26+Février!W26+Mars!W26+Avril!W26+Mai!W26+Juin!W26+Juillet!W26+Aout!W26+Septembre!W26+Octobre!W26+Novembre!W26+Décembre!W26</f>
        <v>35656.71</v>
      </c>
      <c r="D20" s="60"/>
      <c r="E20" s="148" t="s">
        <v>46</v>
      </c>
      <c r="F20" s="152"/>
      <c r="G20" s="45"/>
      <c r="H20" s="43"/>
    </row>
    <row r="21" spans="1:8" ht="30" x14ac:dyDescent="0.25">
      <c r="A21" s="50">
        <v>625100</v>
      </c>
      <c r="B21" s="51" t="s">
        <v>11</v>
      </c>
      <c r="C21" s="55">
        <f>Janvier!W27+Février!W27+Mars!W27+Avril!W27+Mai!W27+Juin!W27+Juillet!W27+Aout!W27+Septembre!W27+Octobre!W27+Novembre!W27+Décembre!W27</f>
        <v>17423.68</v>
      </c>
      <c r="D21" s="61"/>
      <c r="E21" s="46">
        <v>791000</v>
      </c>
      <c r="F21" s="47" t="s">
        <v>20</v>
      </c>
      <c r="G21" s="48">
        <f>Janvier!W9+Février!W9+Mars!W9+Avril!W9+Mai!W9+Juin!W9+Juillet!W9+Aout!W9+Septembre!W9+Octobre!W9+Novembre!W9+Décembre!W9</f>
        <v>0</v>
      </c>
      <c r="H21" s="62"/>
    </row>
    <row r="22" spans="1:8" x14ac:dyDescent="0.25">
      <c r="A22" s="46">
        <v>625700</v>
      </c>
      <c r="B22" s="47" t="s">
        <v>10</v>
      </c>
      <c r="C22" s="48">
        <f>Janvier!W28+Février!W28+Mars!W28+Avril!W28+Mai!W28+Juin!W28+Juillet!W28+Aout!W28+Septembre!W28+Octobre!W28+Novembre!W28+Décembre!W28</f>
        <v>3647.94</v>
      </c>
      <c r="D22" s="60"/>
      <c r="E22" s="46"/>
      <c r="F22" s="112" t="s">
        <v>153</v>
      </c>
      <c r="G22" s="52"/>
      <c r="H22" s="48"/>
    </row>
    <row r="23" spans="1:8" x14ac:dyDescent="0.25">
      <c r="A23" s="46">
        <v>626100</v>
      </c>
      <c r="B23" s="47" t="s">
        <v>9</v>
      </c>
      <c r="C23" s="48">
        <f>Janvier!W29+Février!W29+Mars!W29+Avril!W29+Mai!W29+Juin!W29+Juillet!W29+Aout!W29+Septembre!W29+Octobre!W29+Novembre!W29+Décembre!W29</f>
        <v>189.73999999999995</v>
      </c>
      <c r="D23" s="60"/>
      <c r="E23" s="46"/>
      <c r="F23" s="47"/>
      <c r="G23" s="52"/>
      <c r="H23" s="48"/>
    </row>
    <row r="24" spans="1:8" x14ac:dyDescent="0.25">
      <c r="A24" s="46">
        <v>626200</v>
      </c>
      <c r="B24" s="47" t="s">
        <v>57</v>
      </c>
      <c r="C24" s="48">
        <f>Janvier!W30+Février!W30+Mars!W30+Avril!W30+Mai!W30+Juin!W30+Juillet!W30+Aout!W30+Septembre!W30+Octobre!W30+Novembre!W30+Décembre!W30</f>
        <v>2340.33</v>
      </c>
      <c r="D24" s="60"/>
      <c r="E24" s="46"/>
      <c r="F24" s="47"/>
      <c r="G24" s="52"/>
      <c r="H24" s="52"/>
    </row>
    <row r="25" spans="1:8" x14ac:dyDescent="0.25">
      <c r="A25" s="46">
        <v>627000</v>
      </c>
      <c r="B25" s="47" t="s">
        <v>55</v>
      </c>
      <c r="C25" s="48">
        <f>Janvier!W31+Février!W31+Mars!W31+Avril!W31+Mai!W31+Juin!W31+Juillet!W31+Aout!W31+Septembre!W31+Octobre!W31+Novembre!W31+Décembre!W31</f>
        <v>1132</v>
      </c>
      <c r="D25" s="60"/>
      <c r="E25" s="46"/>
      <c r="F25" s="47"/>
      <c r="G25" s="52"/>
      <c r="H25" s="48"/>
    </row>
    <row r="26" spans="1:8" x14ac:dyDescent="0.25">
      <c r="A26" s="111" t="s">
        <v>19</v>
      </c>
      <c r="B26" s="5" t="s">
        <v>151</v>
      </c>
      <c r="C26" s="48">
        <f>Janvier!W32+Février!W32+Mars!W32+Avril!W32+Mai!W32+Juin!W32+Juillet!W32+Aout!W32+Septembre!W32+Octobre!W32+Novembre!W32+Décembre!W32</f>
        <v>3879.74</v>
      </c>
      <c r="D26" s="60"/>
      <c r="E26" s="46"/>
      <c r="F26" s="47"/>
      <c r="G26" s="52"/>
      <c r="H26" s="48"/>
    </row>
    <row r="27" spans="1:8" x14ac:dyDescent="0.25">
      <c r="A27" s="148" t="s">
        <v>41</v>
      </c>
      <c r="B27" s="152"/>
      <c r="C27" s="43"/>
      <c r="D27" s="44"/>
      <c r="E27" s="46"/>
      <c r="F27" s="47"/>
      <c r="G27" s="52"/>
      <c r="H27" s="52"/>
    </row>
    <row r="28" spans="1:8" x14ac:dyDescent="0.25">
      <c r="A28" s="46">
        <v>681100</v>
      </c>
      <c r="B28" s="47" t="s">
        <v>56</v>
      </c>
      <c r="C28" s="48">
        <v>0</v>
      </c>
      <c r="D28" s="60"/>
      <c r="E28" s="150" t="s">
        <v>47</v>
      </c>
      <c r="F28" s="151"/>
      <c r="G28" s="56">
        <f>SUM(G6:G27)</f>
        <v>69795.12</v>
      </c>
      <c r="H28" s="56">
        <v>0</v>
      </c>
    </row>
    <row r="29" spans="1:8" x14ac:dyDescent="0.25">
      <c r="A29" s="46"/>
      <c r="B29" s="47"/>
      <c r="C29" s="52"/>
      <c r="D29" s="46"/>
      <c r="E29" s="46"/>
      <c r="F29" s="58"/>
      <c r="G29" s="59"/>
      <c r="H29" s="52"/>
    </row>
    <row r="30" spans="1:8" ht="18.75" x14ac:dyDescent="0.25">
      <c r="A30" s="150" t="s">
        <v>42</v>
      </c>
      <c r="B30" s="151"/>
      <c r="C30" s="56">
        <f>SUM(C7:C28)</f>
        <v>70003.010000000009</v>
      </c>
      <c r="D30" s="56"/>
      <c r="E30" s="153">
        <f>G28-C30</f>
        <v>-207.89000000001397</v>
      </c>
      <c r="F30" s="154"/>
      <c r="G30" s="154"/>
      <c r="H30" s="155"/>
    </row>
    <row r="31" spans="1:8" ht="18.75" x14ac:dyDescent="0.25">
      <c r="A31" s="57"/>
      <c r="B31" s="58"/>
      <c r="C31" s="59"/>
      <c r="D31" s="46"/>
      <c r="E31" s="138">
        <f>H28-D30</f>
        <v>0</v>
      </c>
      <c r="F31" s="139"/>
      <c r="G31" s="139"/>
      <c r="H31" s="140"/>
    </row>
    <row r="32" spans="1:8" ht="21.75" customHeight="1" x14ac:dyDescent="0.25">
      <c r="A32" s="142" t="s">
        <v>48</v>
      </c>
      <c r="B32" s="143"/>
      <c r="C32" s="144"/>
      <c r="D32" s="108" t="s">
        <v>89</v>
      </c>
    </row>
    <row r="33" spans="1:4" ht="21" customHeight="1" x14ac:dyDescent="0.25">
      <c r="A33" s="145" t="s">
        <v>58</v>
      </c>
      <c r="B33" s="146"/>
      <c r="C33" s="147"/>
      <c r="D33" s="109" t="s">
        <v>90</v>
      </c>
    </row>
  </sheetData>
  <protectedRanges>
    <protectedRange password="D0F7" sqref="D7:D28" name="CHARGES"/>
    <protectedRange password="D0F7" sqref="H7:H27" name="PRODUITS"/>
  </protectedRanges>
  <mergeCells count="15">
    <mergeCell ref="E31:H31"/>
    <mergeCell ref="A1:G1"/>
    <mergeCell ref="A32:C32"/>
    <mergeCell ref="A33:C33"/>
    <mergeCell ref="E6:F6"/>
    <mergeCell ref="E11:F11"/>
    <mergeCell ref="E28:F28"/>
    <mergeCell ref="E20:F20"/>
    <mergeCell ref="E16:F16"/>
    <mergeCell ref="A30:B30"/>
    <mergeCell ref="A6:B6"/>
    <mergeCell ref="A12:B12"/>
    <mergeCell ref="A18:B18"/>
    <mergeCell ref="A27:B27"/>
    <mergeCell ref="E30:H3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3" sqref="A23"/>
    </sheetView>
  </sheetViews>
  <sheetFormatPr baseColWidth="10" defaultRowHeight="15" x14ac:dyDescent="0.25"/>
  <sheetData>
    <row r="1" spans="1:10" ht="28.5" x14ac:dyDescent="0.45">
      <c r="A1" s="159" t="s">
        <v>94</v>
      </c>
      <c r="B1" s="159"/>
      <c r="C1" s="159"/>
      <c r="D1" s="159"/>
      <c r="E1" s="159"/>
      <c r="F1" s="159"/>
      <c r="G1" s="159"/>
      <c r="H1" s="159"/>
      <c r="I1" s="159"/>
      <c r="J1" s="102"/>
    </row>
    <row r="3" spans="1:10" ht="15.75" x14ac:dyDescent="0.25">
      <c r="A3" s="99" t="s">
        <v>95</v>
      </c>
    </row>
    <row r="5" spans="1:10" ht="18.75" x14ac:dyDescent="0.3">
      <c r="A5" s="100" t="s">
        <v>184</v>
      </c>
      <c r="B5" s="101"/>
      <c r="C5" s="101"/>
      <c r="D5" s="101"/>
      <c r="E5" s="101"/>
      <c r="F5" s="101"/>
      <c r="G5" s="101"/>
      <c r="H5" s="101"/>
      <c r="I5" s="101"/>
    </row>
    <row r="6" spans="1:10" x14ac:dyDescent="0.25">
      <c r="A6" s="101" t="s">
        <v>154</v>
      </c>
      <c r="B6" s="101"/>
      <c r="C6" s="101"/>
      <c r="D6" s="101"/>
      <c r="E6" s="101"/>
      <c r="F6" s="101"/>
      <c r="G6" s="101"/>
      <c r="H6" s="101"/>
      <c r="I6" s="101"/>
    </row>
    <row r="7" spans="1:10" x14ac:dyDescent="0.25">
      <c r="A7" s="101" t="s">
        <v>96</v>
      </c>
      <c r="B7" s="101"/>
      <c r="C7" s="101"/>
      <c r="D7" s="101"/>
      <c r="E7" s="101"/>
      <c r="F7" s="101"/>
      <c r="G7" s="101"/>
      <c r="H7" s="101"/>
      <c r="I7" s="101"/>
    </row>
    <row r="8" spans="1:10" x14ac:dyDescent="0.25">
      <c r="A8" s="101"/>
      <c r="B8" s="101"/>
      <c r="C8" s="101"/>
      <c r="D8" s="101"/>
      <c r="E8" s="101"/>
      <c r="F8" s="101"/>
      <c r="G8" s="101"/>
      <c r="H8" s="101"/>
      <c r="I8" s="101"/>
    </row>
    <row r="9" spans="1:10" x14ac:dyDescent="0.25">
      <c r="A9" s="101"/>
      <c r="B9" s="157" t="s">
        <v>107</v>
      </c>
      <c r="C9" s="157"/>
      <c r="D9" s="157"/>
      <c r="E9" s="157"/>
      <c r="F9" s="157"/>
      <c r="G9" s="157"/>
      <c r="H9" s="157"/>
      <c r="I9" s="103" t="s">
        <v>108</v>
      </c>
    </row>
    <row r="10" spans="1:10" x14ac:dyDescent="0.25">
      <c r="A10" s="101" t="s">
        <v>97</v>
      </c>
      <c r="B10" s="115"/>
      <c r="C10" s="115"/>
      <c r="D10" s="115"/>
      <c r="E10" s="115"/>
      <c r="F10" s="115"/>
      <c r="G10" s="115"/>
      <c r="H10" s="115"/>
      <c r="I10" s="104"/>
    </row>
    <row r="11" spans="1:10" x14ac:dyDescent="0.25">
      <c r="A11" s="101" t="s">
        <v>98</v>
      </c>
      <c r="B11" s="115"/>
      <c r="C11" s="115"/>
      <c r="D11" s="115"/>
      <c r="E11" s="115"/>
      <c r="F11" s="115"/>
      <c r="G11" s="115"/>
      <c r="H11" s="115"/>
      <c r="I11" s="104"/>
    </row>
    <row r="12" spans="1:10" x14ac:dyDescent="0.25">
      <c r="A12" s="101" t="s">
        <v>99</v>
      </c>
      <c r="B12" s="115"/>
      <c r="C12" s="115"/>
      <c r="D12" s="115"/>
      <c r="E12" s="115"/>
      <c r="F12" s="115"/>
      <c r="G12" s="115"/>
      <c r="H12" s="115"/>
      <c r="I12" s="104"/>
    </row>
    <row r="13" spans="1:10" x14ac:dyDescent="0.25">
      <c r="A13" s="101" t="s">
        <v>100</v>
      </c>
      <c r="B13" s="115"/>
      <c r="C13" s="115"/>
      <c r="D13" s="115"/>
      <c r="E13" s="115"/>
      <c r="F13" s="115"/>
      <c r="G13" s="115"/>
      <c r="H13" s="115"/>
      <c r="I13" s="104"/>
    </row>
    <row r="14" spans="1:10" x14ac:dyDescent="0.25">
      <c r="A14" s="101" t="s">
        <v>101</v>
      </c>
      <c r="B14" s="115"/>
      <c r="C14" s="115"/>
      <c r="D14" s="115"/>
      <c r="E14" s="115"/>
      <c r="F14" s="115"/>
      <c r="G14" s="115"/>
      <c r="H14" s="115"/>
      <c r="I14" s="104"/>
    </row>
    <row r="15" spans="1:10" x14ac:dyDescent="0.25">
      <c r="A15" s="101" t="s">
        <v>102</v>
      </c>
      <c r="B15" s="115"/>
      <c r="C15" s="115"/>
      <c r="D15" s="115"/>
      <c r="E15" s="115"/>
      <c r="F15" s="115"/>
      <c r="G15" s="115"/>
      <c r="H15" s="115"/>
      <c r="I15" s="104"/>
    </row>
    <row r="16" spans="1:10" x14ac:dyDescent="0.25">
      <c r="A16" s="101" t="s">
        <v>103</v>
      </c>
      <c r="B16" s="115"/>
      <c r="C16" s="115"/>
      <c r="D16" s="115"/>
      <c r="E16" s="115"/>
      <c r="F16" s="115"/>
      <c r="G16" s="115"/>
      <c r="H16" s="115"/>
      <c r="I16" s="104"/>
    </row>
    <row r="17" spans="1:9" x14ac:dyDescent="0.25">
      <c r="A17" s="101" t="s">
        <v>104</v>
      </c>
      <c r="B17" s="115"/>
      <c r="C17" s="115"/>
      <c r="D17" s="115"/>
      <c r="E17" s="115"/>
      <c r="F17" s="115"/>
      <c r="G17" s="115"/>
      <c r="H17" s="115"/>
      <c r="I17" s="104"/>
    </row>
    <row r="18" spans="1:9" x14ac:dyDescent="0.25">
      <c r="A18" s="101" t="s">
        <v>105</v>
      </c>
      <c r="B18" s="115"/>
      <c r="C18" s="115"/>
      <c r="D18" s="115"/>
      <c r="E18" s="115"/>
      <c r="F18" s="115"/>
      <c r="G18" s="115"/>
      <c r="H18" s="115"/>
      <c r="I18" s="104"/>
    </row>
    <row r="19" spans="1:9" x14ac:dyDescent="0.25">
      <c r="A19" s="101" t="s">
        <v>106</v>
      </c>
      <c r="B19" s="156"/>
      <c r="C19" s="156"/>
      <c r="D19" s="156"/>
      <c r="E19" s="156"/>
      <c r="F19" s="156"/>
      <c r="G19" s="156"/>
      <c r="H19" s="156"/>
      <c r="I19" s="106"/>
    </row>
    <row r="20" spans="1:9" x14ac:dyDescent="0.25">
      <c r="A20" s="101"/>
      <c r="B20" s="101"/>
      <c r="C20" s="101"/>
      <c r="D20" s="101"/>
      <c r="E20" s="101"/>
      <c r="F20" s="101"/>
      <c r="G20" s="158" t="s">
        <v>109</v>
      </c>
      <c r="H20" s="158"/>
      <c r="I20" s="105">
        <f>SUM(I10:I19)</f>
        <v>0</v>
      </c>
    </row>
    <row r="22" spans="1:9" ht="18.75" x14ac:dyDescent="0.3">
      <c r="A22" s="100" t="s">
        <v>185</v>
      </c>
      <c r="B22" s="101"/>
      <c r="C22" s="101"/>
      <c r="D22" s="101"/>
      <c r="E22" s="101"/>
      <c r="F22" s="101"/>
      <c r="G22" s="101"/>
      <c r="H22" s="101"/>
      <c r="I22" s="101"/>
    </row>
    <row r="23" spans="1:9" x14ac:dyDescent="0.25">
      <c r="A23" s="101" t="s">
        <v>155</v>
      </c>
      <c r="B23" s="101"/>
      <c r="C23" s="101"/>
      <c r="D23" s="101"/>
      <c r="E23" s="101"/>
      <c r="F23" s="101"/>
      <c r="G23" s="101"/>
      <c r="H23" s="101"/>
      <c r="I23" s="101"/>
    </row>
    <row r="24" spans="1:9" x14ac:dyDescent="0.25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9" x14ac:dyDescent="0.25">
      <c r="A25" s="101"/>
      <c r="B25" s="157" t="s">
        <v>107</v>
      </c>
      <c r="C25" s="157"/>
      <c r="D25" s="157"/>
      <c r="E25" s="157"/>
      <c r="F25" s="157"/>
      <c r="G25" s="157"/>
      <c r="H25" s="157"/>
      <c r="I25" s="103" t="s">
        <v>108</v>
      </c>
    </row>
    <row r="26" spans="1:9" x14ac:dyDescent="0.25">
      <c r="A26" s="101" t="s">
        <v>110</v>
      </c>
      <c r="B26" s="115"/>
      <c r="C26" s="115"/>
      <c r="D26" s="115"/>
      <c r="E26" s="115"/>
      <c r="F26" s="115"/>
      <c r="G26" s="115"/>
      <c r="H26" s="115"/>
      <c r="I26" s="104"/>
    </row>
    <row r="27" spans="1:9" x14ac:dyDescent="0.25">
      <c r="A27" s="101" t="s">
        <v>111</v>
      </c>
      <c r="B27" s="115"/>
      <c r="C27" s="115"/>
      <c r="D27" s="115"/>
      <c r="E27" s="115"/>
      <c r="F27" s="115"/>
      <c r="G27" s="115"/>
      <c r="H27" s="115"/>
      <c r="I27" s="104"/>
    </row>
    <row r="28" spans="1:9" x14ac:dyDescent="0.25">
      <c r="A28" s="101" t="s">
        <v>112</v>
      </c>
      <c r="B28" s="115"/>
      <c r="C28" s="115"/>
      <c r="D28" s="115"/>
      <c r="E28" s="115"/>
      <c r="F28" s="115"/>
      <c r="G28" s="115"/>
      <c r="H28" s="115"/>
      <c r="I28" s="104"/>
    </row>
    <row r="29" spans="1:9" x14ac:dyDescent="0.25">
      <c r="A29" s="101" t="s">
        <v>113</v>
      </c>
      <c r="B29" s="115"/>
      <c r="C29" s="115"/>
      <c r="D29" s="115"/>
      <c r="E29" s="115"/>
      <c r="F29" s="115"/>
      <c r="G29" s="115"/>
      <c r="H29" s="115"/>
      <c r="I29" s="104"/>
    </row>
    <row r="30" spans="1:9" x14ac:dyDescent="0.25">
      <c r="A30" s="101" t="s">
        <v>114</v>
      </c>
      <c r="B30" s="115"/>
      <c r="C30" s="115"/>
      <c r="D30" s="115"/>
      <c r="E30" s="115"/>
      <c r="F30" s="115"/>
      <c r="G30" s="115"/>
      <c r="H30" s="115"/>
      <c r="I30" s="104"/>
    </row>
    <row r="31" spans="1:9" x14ac:dyDescent="0.25">
      <c r="A31" s="101" t="s">
        <v>115</v>
      </c>
      <c r="B31" s="115"/>
      <c r="C31" s="115"/>
      <c r="D31" s="115"/>
      <c r="E31" s="115"/>
      <c r="F31" s="115"/>
      <c r="G31" s="115"/>
      <c r="H31" s="115"/>
      <c r="I31" s="104"/>
    </row>
    <row r="32" spans="1:9" x14ac:dyDescent="0.25">
      <c r="A32" s="101" t="s">
        <v>116</v>
      </c>
      <c r="B32" s="115"/>
      <c r="C32" s="115"/>
      <c r="D32" s="115"/>
      <c r="E32" s="115"/>
      <c r="F32" s="115"/>
      <c r="G32" s="115"/>
      <c r="H32" s="115"/>
      <c r="I32" s="104"/>
    </row>
    <row r="33" spans="1:9" x14ac:dyDescent="0.25">
      <c r="A33" s="101" t="s">
        <v>117</v>
      </c>
      <c r="B33" s="115"/>
      <c r="C33" s="115"/>
      <c r="D33" s="115"/>
      <c r="E33" s="115"/>
      <c r="F33" s="115"/>
      <c r="G33" s="115"/>
      <c r="H33" s="115"/>
      <c r="I33" s="104"/>
    </row>
    <row r="34" spans="1:9" x14ac:dyDescent="0.25">
      <c r="A34" s="101" t="s">
        <v>118</v>
      </c>
      <c r="B34" s="115"/>
      <c r="C34" s="115"/>
      <c r="D34" s="115"/>
      <c r="E34" s="115"/>
      <c r="F34" s="115"/>
      <c r="G34" s="115"/>
      <c r="H34" s="115"/>
      <c r="I34" s="104"/>
    </row>
    <row r="35" spans="1:9" x14ac:dyDescent="0.25">
      <c r="A35" s="101" t="s">
        <v>119</v>
      </c>
      <c r="B35" s="156"/>
      <c r="C35" s="156"/>
      <c r="D35" s="156"/>
      <c r="E35" s="156"/>
      <c r="F35" s="156"/>
      <c r="G35" s="156"/>
      <c r="H35" s="156"/>
      <c r="I35" s="106"/>
    </row>
    <row r="36" spans="1:9" x14ac:dyDescent="0.25">
      <c r="A36" s="101"/>
      <c r="B36" s="101"/>
      <c r="C36" s="101"/>
      <c r="D36" s="101"/>
      <c r="E36" s="101"/>
      <c r="F36" s="101"/>
      <c r="G36" s="158" t="s">
        <v>120</v>
      </c>
      <c r="H36" s="158"/>
      <c r="I36" s="105">
        <f>SUM(I26:I35)</f>
        <v>0</v>
      </c>
    </row>
    <row r="38" spans="1:9" x14ac:dyDescent="0.25">
      <c r="A38" t="s">
        <v>121</v>
      </c>
    </row>
    <row r="47" spans="1:9" x14ac:dyDescent="0.25">
      <c r="F47" t="s">
        <v>122</v>
      </c>
    </row>
    <row r="48" spans="1:9" x14ac:dyDescent="0.25">
      <c r="F48" t="s">
        <v>124</v>
      </c>
    </row>
    <row r="49" spans="6:6" x14ac:dyDescent="0.25">
      <c r="F49" t="s">
        <v>123</v>
      </c>
    </row>
  </sheetData>
  <mergeCells count="25">
    <mergeCell ref="G36:H36"/>
    <mergeCell ref="A1:I1"/>
    <mergeCell ref="B30:H30"/>
    <mergeCell ref="B31:H31"/>
    <mergeCell ref="B32:H32"/>
    <mergeCell ref="B33:H33"/>
    <mergeCell ref="B34:H34"/>
    <mergeCell ref="B35:H35"/>
    <mergeCell ref="G20:H20"/>
    <mergeCell ref="B25:H25"/>
    <mergeCell ref="B26:H26"/>
    <mergeCell ref="B27:H27"/>
    <mergeCell ref="B28:H28"/>
    <mergeCell ref="B29:H29"/>
    <mergeCell ref="B15:H15"/>
    <mergeCell ref="B16:H16"/>
    <mergeCell ref="B17:H17"/>
    <mergeCell ref="B18:H18"/>
    <mergeCell ref="B19:H19"/>
    <mergeCell ref="B9:H9"/>
    <mergeCell ref="B10:H10"/>
    <mergeCell ref="B11:H11"/>
    <mergeCell ref="B12:H12"/>
    <mergeCell ref="B13:H13"/>
    <mergeCell ref="B14:H14"/>
  </mergeCells>
  <pageMargins left="0.7" right="0.7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85" zoomScaleNormal="85" workbookViewId="0">
      <selection activeCell="A2" sqref="A2"/>
    </sheetView>
  </sheetViews>
  <sheetFormatPr baseColWidth="10" defaultRowHeight="15" x14ac:dyDescent="0.25"/>
  <cols>
    <col min="1" max="1" width="50.7109375" customWidth="1"/>
    <col min="2" max="2" width="15.7109375" customWidth="1"/>
    <col min="3" max="3" width="16.7109375" customWidth="1"/>
    <col min="4" max="4" width="13.7109375" customWidth="1"/>
    <col min="5" max="5" width="0.5703125" customWidth="1"/>
    <col min="6" max="6" width="13.7109375" customWidth="1"/>
    <col min="7" max="7" width="3" customWidth="1"/>
    <col min="8" max="8" width="50.7109375" customWidth="1"/>
    <col min="9" max="10" width="13.7109375" customWidth="1"/>
  </cols>
  <sheetData>
    <row r="1" spans="1:10" ht="26.25" x14ac:dyDescent="0.4">
      <c r="A1" s="141" t="s">
        <v>183</v>
      </c>
      <c r="B1" s="141"/>
      <c r="C1" s="141"/>
      <c r="D1" s="141"/>
      <c r="E1" s="141"/>
      <c r="F1" s="141"/>
      <c r="G1" s="141"/>
      <c r="H1" s="141"/>
      <c r="I1" s="141"/>
      <c r="J1" s="141"/>
    </row>
    <row r="3" spans="1:10" ht="30" customHeight="1" x14ac:dyDescent="0.25">
      <c r="A3" s="160" t="s">
        <v>49</v>
      </c>
      <c r="B3" s="166">
        <v>44926</v>
      </c>
      <c r="C3" s="167"/>
      <c r="D3" s="168"/>
      <c r="E3" s="74"/>
      <c r="F3" s="163" t="s">
        <v>150</v>
      </c>
      <c r="G3" s="93"/>
      <c r="H3" s="160" t="s">
        <v>50</v>
      </c>
      <c r="I3" s="163" t="s">
        <v>152</v>
      </c>
      <c r="J3" s="163" t="s">
        <v>150</v>
      </c>
    </row>
    <row r="4" spans="1:10" x14ac:dyDescent="0.25">
      <c r="A4" s="161"/>
      <c r="B4" s="67" t="s">
        <v>86</v>
      </c>
      <c r="C4" s="67" t="s">
        <v>87</v>
      </c>
      <c r="D4" s="68" t="s">
        <v>88</v>
      </c>
      <c r="E4" s="74"/>
      <c r="F4" s="165"/>
      <c r="G4" s="93"/>
      <c r="H4" s="162"/>
      <c r="I4" s="164"/>
      <c r="J4" s="165"/>
    </row>
    <row r="5" spans="1:10" x14ac:dyDescent="0.25">
      <c r="A5" s="69" t="s">
        <v>51</v>
      </c>
      <c r="B5" s="65"/>
      <c r="C5" s="65"/>
      <c r="D5" s="63"/>
      <c r="E5" s="75"/>
      <c r="F5" s="63"/>
      <c r="G5" s="94"/>
      <c r="H5" s="30"/>
      <c r="I5" s="30"/>
      <c r="J5" s="71"/>
    </row>
    <row r="6" spans="1:10" x14ac:dyDescent="0.25">
      <c r="A6" s="46" t="s">
        <v>60</v>
      </c>
      <c r="B6" s="49">
        <f>Janvier!W34+Février!W34+Mars!W34+Avril!W34+Mai!W34+Juin!W34+Juillet!W34+Aout!W34+Septembre!W34+Octobre!W34+Novembre!W34+Décembre!W34</f>
        <v>0</v>
      </c>
      <c r="C6" s="49">
        <v>0</v>
      </c>
      <c r="D6" s="48">
        <f>B6-C6</f>
        <v>0</v>
      </c>
      <c r="E6" s="76"/>
      <c r="F6" s="62">
        <v>0</v>
      </c>
      <c r="G6" s="95"/>
      <c r="H6" s="78" t="s">
        <v>53</v>
      </c>
      <c r="I6" s="84">
        <v>4438.0699999999952</v>
      </c>
      <c r="J6" s="73">
        <f>F12-J12</f>
        <v>4438.0699999999988</v>
      </c>
    </row>
    <row r="7" spans="1:10" x14ac:dyDescent="0.25">
      <c r="A7" s="70" t="s">
        <v>61</v>
      </c>
      <c r="B7" s="66"/>
      <c r="C7" s="66"/>
      <c r="D7" s="64"/>
      <c r="E7" s="77"/>
      <c r="F7" s="52"/>
      <c r="G7" s="96"/>
      <c r="H7" s="31"/>
      <c r="I7" s="31"/>
      <c r="J7" s="72"/>
    </row>
    <row r="8" spans="1:10" x14ac:dyDescent="0.25">
      <c r="A8" s="46" t="s">
        <v>62</v>
      </c>
      <c r="B8" s="62">
        <v>0</v>
      </c>
      <c r="C8" s="46"/>
      <c r="D8" s="48">
        <f>B8</f>
        <v>0</v>
      </c>
      <c r="E8" s="76"/>
      <c r="F8" s="62">
        <v>0</v>
      </c>
      <c r="G8" s="95"/>
      <c r="H8" s="52" t="s">
        <v>54</v>
      </c>
      <c r="I8" s="48">
        <f>RESULTAT!E30</f>
        <v>-207.89000000001397</v>
      </c>
      <c r="J8" s="73">
        <f>RESULTAT!E31</f>
        <v>0</v>
      </c>
    </row>
    <row r="9" spans="1:10" x14ac:dyDescent="0.25">
      <c r="A9" s="70" t="s">
        <v>52</v>
      </c>
      <c r="B9" s="66"/>
      <c r="C9" s="66"/>
      <c r="D9" s="64"/>
      <c r="E9" s="77"/>
      <c r="F9" s="52"/>
      <c r="G9" s="96"/>
      <c r="H9" s="52"/>
      <c r="I9" s="52"/>
      <c r="J9" s="72"/>
    </row>
    <row r="10" spans="1:10" x14ac:dyDescent="0.25">
      <c r="A10" s="46" t="s">
        <v>59</v>
      </c>
      <c r="B10" s="49">
        <f>Décembre!C38</f>
        <v>2230.1800000000003</v>
      </c>
      <c r="C10" s="46"/>
      <c r="D10" s="48">
        <f>B10</f>
        <v>2230.1800000000003</v>
      </c>
      <c r="E10" s="76"/>
      <c r="F10" s="48">
        <f>Janvier!C2</f>
        <v>4438.0699999999988</v>
      </c>
      <c r="G10" s="95"/>
      <c r="H10" s="52" t="s">
        <v>63</v>
      </c>
      <c r="I10" s="81">
        <v>0</v>
      </c>
      <c r="J10" s="82">
        <v>0</v>
      </c>
    </row>
    <row r="11" spans="1:10" x14ac:dyDescent="0.25">
      <c r="A11" s="47"/>
      <c r="B11" s="59"/>
      <c r="C11" s="47"/>
      <c r="D11" s="52"/>
      <c r="E11" s="77"/>
      <c r="F11" s="52"/>
      <c r="G11" s="96"/>
      <c r="H11" s="59"/>
      <c r="I11" s="59"/>
      <c r="J11" s="72"/>
    </row>
    <row r="12" spans="1:10" x14ac:dyDescent="0.25">
      <c r="A12" s="83" t="s">
        <v>92</v>
      </c>
      <c r="B12" s="84">
        <f>SUM(B6:B10)</f>
        <v>2230.1800000000003</v>
      </c>
      <c r="C12" s="84">
        <f>SUM(C6:C11)</f>
        <v>0</v>
      </c>
      <c r="D12" s="90">
        <f>SUM(D6:D11)</f>
        <v>2230.1800000000003</v>
      </c>
      <c r="E12" s="85"/>
      <c r="F12" s="86">
        <f>SUM(F6:F11)</f>
        <v>4438.0699999999988</v>
      </c>
      <c r="G12" s="97"/>
      <c r="H12" s="87" t="s">
        <v>91</v>
      </c>
      <c r="I12" s="88">
        <f>SUM(I6:I11)</f>
        <v>4230.1799999999812</v>
      </c>
      <c r="J12" s="86">
        <f>SUM(J8:J11)</f>
        <v>0</v>
      </c>
    </row>
    <row r="13" spans="1:10" x14ac:dyDescent="0.25">
      <c r="C13" s="92" t="s">
        <v>93</v>
      </c>
      <c r="D13" s="89">
        <f>D12</f>
        <v>2230.1800000000003</v>
      </c>
      <c r="E13" s="37"/>
      <c r="F13" s="89">
        <f>F12</f>
        <v>4438.0699999999988</v>
      </c>
      <c r="G13" s="98"/>
      <c r="H13" s="91" t="s">
        <v>93</v>
      </c>
      <c r="I13" s="89">
        <v>0</v>
      </c>
      <c r="J13" s="89">
        <v>0</v>
      </c>
    </row>
    <row r="16" spans="1:10" ht="18.75" x14ac:dyDescent="0.3">
      <c r="A16" s="79" t="s">
        <v>85</v>
      </c>
      <c r="B16" s="79"/>
      <c r="C16" s="39"/>
    </row>
    <row r="17" spans="1:3" ht="18.75" x14ac:dyDescent="0.3">
      <c r="A17" s="80" t="s">
        <v>64</v>
      </c>
      <c r="B17" s="80"/>
      <c r="C17" s="35"/>
    </row>
    <row r="18" spans="1:3" ht="18.75" x14ac:dyDescent="0.3">
      <c r="A18" s="80" t="s">
        <v>65</v>
      </c>
      <c r="B18" s="80"/>
      <c r="C18" s="35"/>
    </row>
  </sheetData>
  <mergeCells count="7">
    <mergeCell ref="A1:J1"/>
    <mergeCell ref="A3:A4"/>
    <mergeCell ref="H3:H4"/>
    <mergeCell ref="I3:I4"/>
    <mergeCell ref="J3:J4"/>
    <mergeCell ref="F3:F4"/>
    <mergeCell ref="B3:D3"/>
  </mergeCells>
  <pageMargins left="0.7" right="0.7" top="0.75" bottom="0.75" header="0.3" footer="0.3"/>
  <pageSetup paperSize="9"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zoomScale="85" zoomScaleNormal="85" workbookViewId="0">
      <selection activeCell="R23" sqref="R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40" zoomScaleNormal="140" workbookViewId="0">
      <selection activeCell="B7" sqref="B7"/>
    </sheetView>
  </sheetViews>
  <sheetFormatPr baseColWidth="10" defaultRowHeight="15" x14ac:dyDescent="0.25"/>
  <sheetData>
    <row r="1" spans="1:1" x14ac:dyDescent="0.25">
      <c r="A1" s="110" t="s">
        <v>136</v>
      </c>
    </row>
    <row r="3" spans="1:1" x14ac:dyDescent="0.25">
      <c r="A3" t="s">
        <v>149</v>
      </c>
    </row>
    <row r="5" spans="1:1" x14ac:dyDescent="0.25">
      <c r="A5" t="s">
        <v>137</v>
      </c>
    </row>
    <row r="6" spans="1:1" x14ac:dyDescent="0.25">
      <c r="A6" t="s">
        <v>141</v>
      </c>
    </row>
    <row r="7" spans="1:1" x14ac:dyDescent="0.25">
      <c r="A7" t="s">
        <v>138</v>
      </c>
    </row>
    <row r="8" spans="1:1" x14ac:dyDescent="0.25">
      <c r="A8" t="s">
        <v>140</v>
      </c>
    </row>
    <row r="9" spans="1:1" x14ac:dyDescent="0.25">
      <c r="A9" t="s">
        <v>143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showGridLines="0" zoomScale="80" zoomScaleNormal="80" workbookViewId="0">
      <selection activeCell="M35" sqref="M35"/>
    </sheetView>
  </sheetViews>
  <sheetFormatPr baseColWidth="10" defaultColWidth="9.140625" defaultRowHeight="15" x14ac:dyDescent="0.25"/>
  <cols>
    <col min="1" max="1" width="16.7109375" customWidth="1"/>
    <col min="2" max="2" width="50" bestFit="1" customWidth="1"/>
    <col min="3" max="4" width="12.28515625" customWidth="1"/>
    <col min="5" max="21" width="10.7109375" customWidth="1"/>
    <col min="22" max="22" width="11.7109375" customWidth="1"/>
    <col min="23" max="23" width="9.85546875" bestFit="1" customWidth="1"/>
  </cols>
  <sheetData>
    <row r="1" spans="1:23" ht="26.25" x14ac:dyDescent="0.4">
      <c r="A1" s="13"/>
      <c r="B1" s="13"/>
      <c r="C1" s="13"/>
      <c r="D1" s="13"/>
      <c r="E1" s="13"/>
      <c r="F1" s="13"/>
      <c r="G1" s="13"/>
      <c r="H1" s="134" t="s">
        <v>156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4.5" customHeight="1" x14ac:dyDescent="0.25">
      <c r="A2" s="117" t="s">
        <v>157</v>
      </c>
      <c r="B2" s="118"/>
      <c r="C2" s="122">
        <v>4438.0699999999988</v>
      </c>
      <c r="D2" s="12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3896.58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3896.58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/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1661.86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1661.86</v>
      </c>
    </row>
    <row r="11" spans="1:23" x14ac:dyDescent="0.25">
      <c r="B11" s="5" t="s">
        <v>180</v>
      </c>
      <c r="C11" s="114"/>
      <c r="D11" s="115"/>
      <c r="E11" s="116"/>
      <c r="F11" s="7">
        <v>48.7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48.7</v>
      </c>
    </row>
    <row r="12" spans="1:23" x14ac:dyDescent="0.25">
      <c r="V12" s="20" t="s">
        <v>30</v>
      </c>
      <c r="W12" s="21">
        <f>SUM(W6:W11)</f>
        <v>5607.1399999999994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694.14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694.14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67</v>
      </c>
      <c r="C17" s="128"/>
      <c r="D17" s="129"/>
      <c r="E17" s="130"/>
      <c r="F17" s="8">
        <v>100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100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/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6085.87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6085.87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462.44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462.44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758.53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758.53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14.28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14.28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69.599999999999994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69.599999999999994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94.52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94.52</v>
      </c>
    </row>
    <row r="32" spans="1:23" x14ac:dyDescent="0.25">
      <c r="B32" s="5" t="s">
        <v>139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68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8279.3799999999992</v>
      </c>
    </row>
    <row r="36" spans="1:23" ht="15.75" customHeight="1" x14ac:dyDescent="0.25">
      <c r="A36" s="133" t="s">
        <v>144</v>
      </c>
      <c r="B36" s="12" t="s">
        <v>25</v>
      </c>
      <c r="C36" s="113"/>
      <c r="D36" s="16">
        <f>W12</f>
        <v>5607.1399999999994</v>
      </c>
    </row>
    <row r="37" spans="1:23" ht="15.75" x14ac:dyDescent="0.25">
      <c r="A37" s="133"/>
      <c r="B37" s="12" t="s">
        <v>26</v>
      </c>
      <c r="C37" s="16">
        <f>W35</f>
        <v>8279.3799999999992</v>
      </c>
      <c r="D37" s="15"/>
    </row>
    <row r="38" spans="1:23" ht="15.75" x14ac:dyDescent="0.25">
      <c r="A38" s="133"/>
      <c r="B38" s="12" t="s">
        <v>27</v>
      </c>
      <c r="C38" s="124">
        <f>C2+D36-C37</f>
        <v>1765.83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0F7" sqref="C15:V34" name="LIBELLES DEPENSES"/>
    <protectedRange password="D0F7" sqref="C6:V11" name="Libellés recettes"/>
    <protectedRange password="D0F7" sqref="C2" name="solde bancaire"/>
    <protectedRange password="D0F7" sqref="B40" name="INCONNU"/>
  </protectedRanges>
  <sortState ref="A7:B13">
    <sortCondition ref="A7"/>
  </sortState>
  <dataConsolidate/>
  <mergeCells count="146">
    <mergeCell ref="H1:K1"/>
    <mergeCell ref="A33:B33"/>
    <mergeCell ref="C27:E27"/>
    <mergeCell ref="C28:E28"/>
    <mergeCell ref="C29:E29"/>
    <mergeCell ref="C30:E30"/>
    <mergeCell ref="C26:E26"/>
    <mergeCell ref="C16:E16"/>
    <mergeCell ref="C17:E17"/>
    <mergeCell ref="C18:E18"/>
    <mergeCell ref="C19:E19"/>
    <mergeCell ref="C10:E10"/>
    <mergeCell ref="C31:E31"/>
    <mergeCell ref="C32:E32"/>
    <mergeCell ref="C23:E23"/>
    <mergeCell ref="C24:E24"/>
    <mergeCell ref="C25:E25"/>
    <mergeCell ref="C5:E5"/>
    <mergeCell ref="C6:E6"/>
    <mergeCell ref="C7:E7"/>
    <mergeCell ref="K7:M7"/>
    <mergeCell ref="K9:M9"/>
    <mergeCell ref="K10:M10"/>
    <mergeCell ref="C9:E9"/>
    <mergeCell ref="S5:U5"/>
    <mergeCell ref="S6:U6"/>
    <mergeCell ref="S7:U7"/>
    <mergeCell ref="G5:I5"/>
    <mergeCell ref="G6:I6"/>
    <mergeCell ref="G7:I7"/>
    <mergeCell ref="O5:Q5"/>
    <mergeCell ref="O6:Q6"/>
    <mergeCell ref="O7:Q7"/>
    <mergeCell ref="K5:M5"/>
    <mergeCell ref="K6:M6"/>
    <mergeCell ref="O10:Q10"/>
    <mergeCell ref="G18:I18"/>
    <mergeCell ref="G19:I19"/>
    <mergeCell ref="S9:U9"/>
    <mergeCell ref="G9:I9"/>
    <mergeCell ref="O9:Q9"/>
    <mergeCell ref="G20:I20"/>
    <mergeCell ref="G21:I21"/>
    <mergeCell ref="S10:U10"/>
    <mergeCell ref="G15:I15"/>
    <mergeCell ref="O14:Q14"/>
    <mergeCell ref="O18:Q18"/>
    <mergeCell ref="O19:Q19"/>
    <mergeCell ref="O20:Q20"/>
    <mergeCell ref="O21:Q21"/>
    <mergeCell ref="S14:U14"/>
    <mergeCell ref="S15:U15"/>
    <mergeCell ref="S16:U16"/>
    <mergeCell ref="S17:U17"/>
    <mergeCell ref="S18:U18"/>
    <mergeCell ref="S20:U20"/>
    <mergeCell ref="S21:U21"/>
    <mergeCell ref="G10:I10"/>
    <mergeCell ref="G14:I14"/>
    <mergeCell ref="G28:I28"/>
    <mergeCell ref="G29:I29"/>
    <mergeCell ref="G30:I30"/>
    <mergeCell ref="G31:I31"/>
    <mergeCell ref="G32:I32"/>
    <mergeCell ref="K14:M14"/>
    <mergeCell ref="K15:M15"/>
    <mergeCell ref="K16:M16"/>
    <mergeCell ref="K17:M17"/>
    <mergeCell ref="K18:M18"/>
    <mergeCell ref="G22:I22"/>
    <mergeCell ref="G23:I23"/>
    <mergeCell ref="G24:I24"/>
    <mergeCell ref="G25:I25"/>
    <mergeCell ref="G26:I26"/>
    <mergeCell ref="G27:I27"/>
    <mergeCell ref="K31:M31"/>
    <mergeCell ref="K32:M32"/>
    <mergeCell ref="K27:M27"/>
    <mergeCell ref="K28:M28"/>
    <mergeCell ref="K29:M29"/>
    <mergeCell ref="K30:M30"/>
    <mergeCell ref="G16:I16"/>
    <mergeCell ref="G17:I17"/>
    <mergeCell ref="K25:M25"/>
    <mergeCell ref="K26:M26"/>
    <mergeCell ref="K19:M19"/>
    <mergeCell ref="K20:M20"/>
    <mergeCell ref="K21:M21"/>
    <mergeCell ref="K22:M22"/>
    <mergeCell ref="K23:M23"/>
    <mergeCell ref="K24:M24"/>
    <mergeCell ref="O32:Q32"/>
    <mergeCell ref="O22:Q22"/>
    <mergeCell ref="O23:Q23"/>
    <mergeCell ref="O24:Q24"/>
    <mergeCell ref="O25:Q25"/>
    <mergeCell ref="O26:Q26"/>
    <mergeCell ref="O27:Q27"/>
    <mergeCell ref="W4:W5"/>
    <mergeCell ref="O34:Q34"/>
    <mergeCell ref="S33:U33"/>
    <mergeCell ref="S34:U34"/>
    <mergeCell ref="A35:D35"/>
    <mergeCell ref="A4:F4"/>
    <mergeCell ref="A13:F13"/>
    <mergeCell ref="A36:A38"/>
    <mergeCell ref="S31:U31"/>
    <mergeCell ref="S32:U32"/>
    <mergeCell ref="C34:E34"/>
    <mergeCell ref="C33:E33"/>
    <mergeCell ref="G33:I33"/>
    <mergeCell ref="G34:I34"/>
    <mergeCell ref="K33:M33"/>
    <mergeCell ref="K34:M34"/>
    <mergeCell ref="O33:Q33"/>
    <mergeCell ref="S25:U25"/>
    <mergeCell ref="S26:U26"/>
    <mergeCell ref="S27:U27"/>
    <mergeCell ref="S28:U28"/>
    <mergeCell ref="S29:U29"/>
    <mergeCell ref="S30:U30"/>
    <mergeCell ref="S19:U19"/>
    <mergeCell ref="G11:I11"/>
    <mergeCell ref="K11:M11"/>
    <mergeCell ref="O11:Q11"/>
    <mergeCell ref="S11:U11"/>
    <mergeCell ref="A2:B2"/>
    <mergeCell ref="B40:D40"/>
    <mergeCell ref="C22:E22"/>
    <mergeCell ref="C21:E21"/>
    <mergeCell ref="C20:E20"/>
    <mergeCell ref="C15:E15"/>
    <mergeCell ref="C14:E14"/>
    <mergeCell ref="C2:D2"/>
    <mergeCell ref="C38:D38"/>
    <mergeCell ref="C11:E11"/>
    <mergeCell ref="S22:U22"/>
    <mergeCell ref="S23:U23"/>
    <mergeCell ref="S24:U24"/>
    <mergeCell ref="O28:Q28"/>
    <mergeCell ref="O29:Q29"/>
    <mergeCell ref="O30:Q30"/>
    <mergeCell ref="O31:Q31"/>
    <mergeCell ref="O15:Q15"/>
    <mergeCell ref="O16:Q16"/>
    <mergeCell ref="O17:Q17"/>
  </mergeCells>
  <printOptions horizontalCentered="1"/>
  <pageMargins left="0.11811023622047245" right="0.11811023622047245" top="0.19685039370078741" bottom="0.19685039370078741" header="0" footer="0"/>
  <pageSetup paperSize="9" scale="4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0" zoomScaleNormal="80" workbookViewId="0">
      <selection activeCell="F32" sqref="F32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158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169</v>
      </c>
      <c r="B2" s="118"/>
      <c r="C2" s="136">
        <f>Janvier!C38</f>
        <v>1765.83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2000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2000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1169.48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1169.48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>
        <v>1.51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1.51</v>
      </c>
    </row>
    <row r="12" spans="1:23" x14ac:dyDescent="0.25">
      <c r="V12" s="20" t="s">
        <v>30</v>
      </c>
      <c r="W12" s="21">
        <f>SUM(W6:W11)</f>
        <v>3170.9900000000002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0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>
        <v>0</v>
      </c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66</v>
      </c>
      <c r="C17" s="128"/>
      <c r="D17" s="129"/>
      <c r="E17" s="130"/>
      <c r="F17" s="8">
        <v>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0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>
        <v>0</v>
      </c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59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59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72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72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1644.19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1644.19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271.08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271.08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24.72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24.72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0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0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131.96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131.96</v>
      </c>
    </row>
    <row r="32" spans="1:23" x14ac:dyDescent="0.25">
      <c r="B32" s="5" t="s">
        <v>19</v>
      </c>
      <c r="C32" s="114"/>
      <c r="D32" s="115"/>
      <c r="E32" s="116"/>
      <c r="F32" s="7">
        <v>2000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2000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69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4202.95</v>
      </c>
    </row>
    <row r="36" spans="1:23" ht="15.75" customHeight="1" x14ac:dyDescent="0.25">
      <c r="A36" s="133" t="s">
        <v>145</v>
      </c>
      <c r="B36" s="12" t="s">
        <v>25</v>
      </c>
      <c r="C36" s="15"/>
      <c r="D36" s="16">
        <f>W12</f>
        <v>3170.9900000000002</v>
      </c>
    </row>
    <row r="37" spans="1:23" ht="15.75" x14ac:dyDescent="0.25">
      <c r="A37" s="133"/>
      <c r="B37" s="12" t="s">
        <v>26</v>
      </c>
      <c r="C37" s="16">
        <f>W35</f>
        <v>4202.95</v>
      </c>
      <c r="D37" s="15"/>
    </row>
    <row r="38" spans="1:23" ht="15.75" x14ac:dyDescent="0.25">
      <c r="A38" s="133"/>
      <c r="B38" s="12" t="s">
        <v>27</v>
      </c>
      <c r="C38" s="124">
        <f>C2+D36-C37</f>
        <v>733.86999999999989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</sheetData>
  <protectedRanges>
    <protectedRange password="DD9F" sqref="C15:V25 C27:V34" name="dépenses_1"/>
    <protectedRange password="DD9F" sqref="C6:V10" name="recettes_1"/>
    <protectedRange password="DD9F" sqref="B40:D40" name="dépenses"/>
    <protectedRange password="D0F7" sqref="C26:V26" name="LIBELLES DEPENSES"/>
    <protectedRange password="D0F7" sqref="C11:V11" name="Libellés recettes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</mergeCells>
  <printOptions horizontalCentered="1"/>
  <pageMargins left="0.11811023622047245" right="0.11811023622047245" top="0.19685039370078741" bottom="0.19685039370078741" header="0" footer="0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B16" zoomScaleNormal="100" workbookViewId="0">
      <selection activeCell="F24" sqref="F24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"/>
      <c r="B1" s="13"/>
      <c r="C1" s="13"/>
      <c r="D1" s="13"/>
      <c r="E1" s="13"/>
      <c r="F1" s="13"/>
      <c r="G1" s="13"/>
      <c r="H1" s="134" t="s">
        <v>159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170</v>
      </c>
      <c r="B2" s="118"/>
      <c r="C2" s="136">
        <f>Février!C38</f>
        <v>733.86999999999989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5687.06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5687.06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/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0</v>
      </c>
    </row>
    <row r="12" spans="1:23" x14ac:dyDescent="0.25">
      <c r="V12" s="20" t="s">
        <v>30</v>
      </c>
      <c r="W12" s="21">
        <f>SUM(W6:W11)</f>
        <v>5687.06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0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>
        <v>142.74</v>
      </c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142.74</v>
      </c>
    </row>
    <row r="17" spans="1:23" s="2" customFormat="1" ht="30.75" x14ac:dyDescent="0.25">
      <c r="A17" s="2">
        <v>606300</v>
      </c>
      <c r="B17" s="3" t="s">
        <v>70</v>
      </c>
      <c r="C17" s="128"/>
      <c r="D17" s="129"/>
      <c r="E17" s="130"/>
      <c r="F17" s="8">
        <v>0</v>
      </c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7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>
        <v>0</v>
      </c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>
        <v>0</v>
      </c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>
        <v>0</v>
      </c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>
        <v>0</v>
      </c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>
        <v>77.62</v>
      </c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77.62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390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390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>
        <v>0</v>
      </c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>
        <v>0</v>
      </c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400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400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1563.65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7">
        <f t="shared" si="1"/>
        <v>1563.65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75.099999999999994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75.099999999999994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15.01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15.01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522.58000000000004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522.58000000000004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95.01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95.01</v>
      </c>
    </row>
    <row r="32" spans="1:23" x14ac:dyDescent="0.25">
      <c r="B32" s="5" t="s">
        <v>19</v>
      </c>
      <c r="C32" s="114" t="s">
        <v>181</v>
      </c>
      <c r="D32" s="115"/>
      <c r="E32" s="116"/>
      <c r="F32" s="7">
        <v>1500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1500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71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4781.7100000000009</v>
      </c>
    </row>
    <row r="36" spans="1:23" ht="15.75" customHeight="1" x14ac:dyDescent="0.25">
      <c r="A36" s="133" t="s">
        <v>146</v>
      </c>
      <c r="B36" s="12" t="s">
        <v>25</v>
      </c>
      <c r="C36" s="15"/>
      <c r="D36" s="16">
        <f>W12</f>
        <v>5687.06</v>
      </c>
    </row>
    <row r="37" spans="1:23" ht="15.75" x14ac:dyDescent="0.25">
      <c r="A37" s="133"/>
      <c r="B37" s="12" t="s">
        <v>26</v>
      </c>
      <c r="C37" s="16">
        <f>W35</f>
        <v>4781.7100000000009</v>
      </c>
      <c r="D37" s="15"/>
    </row>
    <row r="38" spans="1:23" ht="15.75" x14ac:dyDescent="0.25">
      <c r="A38" s="133"/>
      <c r="B38" s="12" t="s">
        <v>27</v>
      </c>
      <c r="C38" s="124">
        <f>C2+D36-C37</f>
        <v>1639.2199999999993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C15:V25 C27:V34" name="dépenses"/>
    <protectedRange password="DD9F" sqref="C6:V7 C9:V10" name="recettes"/>
    <protectedRange password="DD9F" sqref="B40:D40" name="dépenses_1"/>
    <protectedRange password="D0F7" sqref="C26:V26" name="LIBELLES DEPENSES"/>
    <protectedRange password="D0F7" sqref="C8:V8" name="Libellés recettes"/>
    <protectedRange password="D0F7" sqref="C11:V11" name="Libellés recettes_1"/>
  </protectedRanges>
  <mergeCells count="146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H1:K1"/>
    <mergeCell ref="A4:F4"/>
    <mergeCell ref="W4:W5"/>
    <mergeCell ref="C5:E5"/>
    <mergeCell ref="G5:I5"/>
    <mergeCell ref="K5:M5"/>
    <mergeCell ref="O5:Q5"/>
    <mergeCell ref="S5:U5"/>
    <mergeCell ref="A2:B2"/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opLeftCell="B14" zoomScaleNormal="100" workbookViewId="0">
      <selection activeCell="F37" sqref="F37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160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171</v>
      </c>
      <c r="B2" s="118"/>
      <c r="C2" s="136">
        <f>Mars!C38</f>
        <v>1639.2199999999993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3268.92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3268.92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/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0</v>
      </c>
    </row>
    <row r="12" spans="1:23" x14ac:dyDescent="0.25">
      <c r="V12" s="9" t="s">
        <v>30</v>
      </c>
      <c r="W12" s="21">
        <f>SUM(W6:W11)</f>
        <v>3268.92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269.82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269.82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73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/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0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/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0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2429.75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2429.75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/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0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15.04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15.04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444.79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444.79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77.16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77.16</v>
      </c>
    </row>
    <row r="32" spans="1:23" x14ac:dyDescent="0.25">
      <c r="B32" s="5" t="s">
        <v>139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72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3236.56</v>
      </c>
    </row>
    <row r="36" spans="1:23" ht="15.75" customHeight="1" x14ac:dyDescent="0.25">
      <c r="A36" s="133" t="s">
        <v>147</v>
      </c>
      <c r="B36" s="12" t="s">
        <v>25</v>
      </c>
      <c r="C36" s="15"/>
      <c r="D36" s="16">
        <f>W12</f>
        <v>3268.92</v>
      </c>
    </row>
    <row r="37" spans="1:23" ht="15.75" x14ac:dyDescent="0.25">
      <c r="A37" s="133"/>
      <c r="B37" s="12" t="s">
        <v>26</v>
      </c>
      <c r="C37" s="16">
        <f>W35</f>
        <v>3236.56</v>
      </c>
      <c r="D37" s="15"/>
    </row>
    <row r="38" spans="1:23" ht="15.75" x14ac:dyDescent="0.25">
      <c r="A38" s="133"/>
      <c r="B38" s="12" t="s">
        <v>27</v>
      </c>
      <c r="C38" s="124">
        <f>C2+D36-C37</f>
        <v>1671.5799999999995</v>
      </c>
      <c r="D38" s="125"/>
      <c r="E38" s="24"/>
    </row>
    <row r="40" spans="1:23" ht="15.75" customHeight="1" x14ac:dyDescent="0.25">
      <c r="A40" s="38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6:V10" name="recettes"/>
    <protectedRange password="DD9F" sqref="C15:V25 C27:V34" name="dépenses"/>
    <protectedRange password="D0F7" sqref="C26:V26" name="LIBELLES DEPENS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zoomScale="90" zoomScaleNormal="90" workbookViewId="0">
      <selection activeCell="V15" sqref="V15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161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172</v>
      </c>
      <c r="B2" s="118"/>
      <c r="C2" s="136">
        <f>Avril!C38</f>
        <v>1671.5799999999995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4454.83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4454.83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0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0</v>
      </c>
    </row>
    <row r="11" spans="1:23" x14ac:dyDescent="0.25">
      <c r="B11" s="5" t="s">
        <v>180</v>
      </c>
      <c r="C11" s="114"/>
      <c r="D11" s="115"/>
      <c r="E11" s="116"/>
      <c r="F11" s="7">
        <v>100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100</v>
      </c>
    </row>
    <row r="12" spans="1:23" x14ac:dyDescent="0.25">
      <c r="V12" s="20" t="s">
        <v>30</v>
      </c>
      <c r="W12" s="21">
        <f>SUM(W6:W11)</f>
        <v>4554.83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>
        <v>48.34</v>
      </c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f>SUM(F15:U15)</f>
        <v>48.34</v>
      </c>
      <c r="W15" s="17">
        <f>SUM(G15:V15)</f>
        <v>48.34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/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0</v>
      </c>
    </row>
    <row r="17" spans="1:23" s="2" customFormat="1" ht="30.75" x14ac:dyDescent="0.25">
      <c r="A17" s="2">
        <v>606300</v>
      </c>
      <c r="B17" s="3" t="s">
        <v>74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95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f>SUM(F23:U23)</f>
        <v>95</v>
      </c>
      <c r="W23" s="17">
        <f>SUM(G23:V23)</f>
        <v>95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1653.44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1653.44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1041.7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f t="shared" ref="V27:W29" si="2">SUM(F27:U27)</f>
        <v>1041.7</v>
      </c>
      <c r="W27" s="17">
        <f t="shared" si="2"/>
        <v>1041.7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205.4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f t="shared" si="2"/>
        <v>205.4</v>
      </c>
      <c r="W28" s="17">
        <f t="shared" si="2"/>
        <v>205.4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15.06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f t="shared" si="2"/>
        <v>15.06</v>
      </c>
      <c r="W29" s="17">
        <f t="shared" si="2"/>
        <v>15.06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/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>F30+J30+N30+R30+V30</f>
        <v>0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80.77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f>SUM(F31:U31)</f>
        <v>80.77</v>
      </c>
      <c r="W31" s="17">
        <f>SUM(G31:V31)</f>
        <v>80.77</v>
      </c>
    </row>
    <row r="32" spans="1:23" x14ac:dyDescent="0.25">
      <c r="B32" s="5" t="s">
        <v>19</v>
      </c>
      <c r="C32" s="114"/>
      <c r="D32" s="115"/>
      <c r="E32" s="116"/>
      <c r="F32" s="7"/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75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3139.71</v>
      </c>
    </row>
    <row r="36" spans="1:23" ht="15.75" customHeight="1" x14ac:dyDescent="0.25">
      <c r="A36" s="133" t="s">
        <v>148</v>
      </c>
      <c r="B36" s="12" t="s">
        <v>25</v>
      </c>
      <c r="C36" s="15"/>
      <c r="D36" s="16">
        <f>W12</f>
        <v>4554.83</v>
      </c>
    </row>
    <row r="37" spans="1:23" ht="15.75" x14ac:dyDescent="0.25">
      <c r="A37" s="133"/>
      <c r="B37" s="12" t="s">
        <v>26</v>
      </c>
      <c r="C37" s="16">
        <f>W35</f>
        <v>3139.71</v>
      </c>
      <c r="D37" s="15"/>
    </row>
    <row r="38" spans="1:23" ht="15.75" x14ac:dyDescent="0.25">
      <c r="A38" s="133"/>
      <c r="B38" s="12" t="s">
        <v>27</v>
      </c>
      <c r="C38" s="124">
        <f>C2+D36-C37</f>
        <v>3086.7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9:V10 C6:V7" name="recettes"/>
    <protectedRange password="DD9F" sqref="C15:V25 C27:V34 W15 W23 W27:W29 W31" name="dépenses"/>
    <protectedRange password="D0F7" sqref="C26:V26" name="LIBELLES DEPENSES_1"/>
    <protectedRange password="D0F7" sqref="C8:V8" name="Libellés recett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zoomScale="90" zoomScaleNormal="90" workbookViewId="0">
      <selection activeCell="F38" sqref="F3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4"/>
      <c r="B1" s="134"/>
      <c r="C1" s="134"/>
      <c r="D1" s="134"/>
      <c r="E1" s="13"/>
      <c r="F1" s="13"/>
      <c r="G1" s="13"/>
      <c r="H1" s="134" t="s">
        <v>162</v>
      </c>
      <c r="I1" s="134"/>
      <c r="J1" s="134"/>
      <c r="K1" s="13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17" t="s">
        <v>173</v>
      </c>
      <c r="B2" s="118"/>
      <c r="C2" s="136">
        <f>Mai!C38</f>
        <v>3086.7</v>
      </c>
      <c r="D2" s="137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32" t="s">
        <v>17</v>
      </c>
      <c r="B4" s="132"/>
      <c r="C4" s="132"/>
      <c r="D4" s="132"/>
      <c r="E4" s="132"/>
      <c r="F4" s="13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26" t="s">
        <v>29</v>
      </c>
    </row>
    <row r="5" spans="1:23" x14ac:dyDescent="0.25">
      <c r="A5" s="4" t="s">
        <v>1</v>
      </c>
      <c r="B5" s="4" t="s">
        <v>0</v>
      </c>
      <c r="C5" s="120" t="s">
        <v>24</v>
      </c>
      <c r="D5" s="121"/>
      <c r="E5" s="121"/>
      <c r="F5" s="6" t="s">
        <v>23</v>
      </c>
      <c r="G5" s="120" t="s">
        <v>24</v>
      </c>
      <c r="H5" s="121"/>
      <c r="I5" s="121"/>
      <c r="J5" s="6" t="s">
        <v>23</v>
      </c>
      <c r="K5" s="120" t="s">
        <v>24</v>
      </c>
      <c r="L5" s="121"/>
      <c r="M5" s="121"/>
      <c r="N5" s="6" t="s">
        <v>23</v>
      </c>
      <c r="O5" s="120" t="s">
        <v>24</v>
      </c>
      <c r="P5" s="121"/>
      <c r="Q5" s="121"/>
      <c r="R5" s="6" t="s">
        <v>23</v>
      </c>
      <c r="S5" s="120" t="s">
        <v>24</v>
      </c>
      <c r="T5" s="121"/>
      <c r="U5" s="121"/>
      <c r="V5" s="9" t="s">
        <v>23</v>
      </c>
      <c r="W5" s="127"/>
    </row>
    <row r="6" spans="1:23" x14ac:dyDescent="0.25">
      <c r="A6">
        <v>707100</v>
      </c>
      <c r="B6" t="s">
        <v>22</v>
      </c>
      <c r="C6" s="114"/>
      <c r="D6" s="115"/>
      <c r="E6" s="116"/>
      <c r="F6" s="7">
        <v>0</v>
      </c>
      <c r="G6" s="114"/>
      <c r="H6" s="115"/>
      <c r="I6" s="116"/>
      <c r="J6" s="7">
        <v>0</v>
      </c>
      <c r="K6" s="114"/>
      <c r="L6" s="115"/>
      <c r="M6" s="116"/>
      <c r="N6" s="7">
        <v>0</v>
      </c>
      <c r="O6" s="114"/>
      <c r="P6" s="115"/>
      <c r="Q6" s="116"/>
      <c r="R6" s="7">
        <v>0</v>
      </c>
      <c r="S6" s="114"/>
      <c r="T6" s="115"/>
      <c r="U6" s="116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14"/>
      <c r="D7" s="115"/>
      <c r="E7" s="116"/>
      <c r="F7" s="7">
        <v>0</v>
      </c>
      <c r="G7" s="114"/>
      <c r="H7" s="115"/>
      <c r="I7" s="116"/>
      <c r="J7" s="7">
        <v>0</v>
      </c>
      <c r="K7" s="114"/>
      <c r="L7" s="115"/>
      <c r="M7" s="116"/>
      <c r="N7" s="7">
        <v>0</v>
      </c>
      <c r="O7" s="114"/>
      <c r="P7" s="115"/>
      <c r="Q7" s="116"/>
      <c r="R7" s="7">
        <v>0</v>
      </c>
      <c r="S7" s="114"/>
      <c r="T7" s="115"/>
      <c r="U7" s="116"/>
      <c r="V7" s="10">
        <v>0</v>
      </c>
      <c r="W7" s="17">
        <f t="shared" ref="W7:W11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3244.67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3244.67</v>
      </c>
    </row>
    <row r="9" spans="1:23" x14ac:dyDescent="0.25">
      <c r="A9">
        <v>791000</v>
      </c>
      <c r="B9" t="s">
        <v>20</v>
      </c>
      <c r="C9" s="114"/>
      <c r="D9" s="115"/>
      <c r="E9" s="116"/>
      <c r="F9" s="7">
        <v>0</v>
      </c>
      <c r="G9" s="114"/>
      <c r="H9" s="115"/>
      <c r="I9" s="116"/>
      <c r="J9" s="7">
        <v>0</v>
      </c>
      <c r="K9" s="114"/>
      <c r="L9" s="115"/>
      <c r="M9" s="116"/>
      <c r="N9" s="7">
        <v>0</v>
      </c>
      <c r="O9" s="114"/>
      <c r="P9" s="115"/>
      <c r="Q9" s="116"/>
      <c r="R9" s="7">
        <v>0</v>
      </c>
      <c r="S9" s="114"/>
      <c r="T9" s="115"/>
      <c r="U9" s="116"/>
      <c r="V9" s="10">
        <v>0</v>
      </c>
      <c r="W9" s="17">
        <f t="shared" si="0"/>
        <v>0</v>
      </c>
    </row>
    <row r="10" spans="1:23" x14ac:dyDescent="0.25">
      <c r="B10" s="5" t="s">
        <v>142</v>
      </c>
      <c r="C10" s="114"/>
      <c r="D10" s="115"/>
      <c r="E10" s="116"/>
      <c r="F10" s="7">
        <v>1653.44</v>
      </c>
      <c r="G10" s="114"/>
      <c r="H10" s="115"/>
      <c r="I10" s="116"/>
      <c r="J10" s="7">
        <v>0</v>
      </c>
      <c r="K10" s="114"/>
      <c r="L10" s="115"/>
      <c r="M10" s="116"/>
      <c r="N10" s="7">
        <v>0</v>
      </c>
      <c r="O10" s="114"/>
      <c r="P10" s="115"/>
      <c r="Q10" s="116"/>
      <c r="R10" s="7">
        <v>0</v>
      </c>
      <c r="S10" s="114"/>
      <c r="T10" s="115"/>
      <c r="U10" s="116"/>
      <c r="V10" s="10">
        <v>0</v>
      </c>
      <c r="W10" s="17">
        <f t="shared" si="0"/>
        <v>1653.44</v>
      </c>
    </row>
    <row r="11" spans="1:23" x14ac:dyDescent="0.25">
      <c r="B11" s="5" t="s">
        <v>180</v>
      </c>
      <c r="C11" s="114"/>
      <c r="D11" s="115"/>
      <c r="E11" s="116"/>
      <c r="F11" s="7">
        <v>216.28</v>
      </c>
      <c r="G11" s="114"/>
      <c r="H11" s="115"/>
      <c r="I11" s="116"/>
      <c r="J11" s="7"/>
      <c r="K11" s="114"/>
      <c r="L11" s="115"/>
      <c r="M11" s="116"/>
      <c r="N11" s="7"/>
      <c r="O11" s="114"/>
      <c r="P11" s="115"/>
      <c r="Q11" s="116"/>
      <c r="R11" s="7"/>
      <c r="S11" s="114"/>
      <c r="T11" s="115"/>
      <c r="U11" s="116"/>
      <c r="V11" s="10"/>
      <c r="W11" s="17">
        <f t="shared" si="0"/>
        <v>216.28</v>
      </c>
    </row>
    <row r="12" spans="1:23" x14ac:dyDescent="0.25">
      <c r="V12" s="20" t="s">
        <v>30</v>
      </c>
      <c r="W12" s="21">
        <f>SUM(W6:W11)</f>
        <v>5114.3900000000003</v>
      </c>
    </row>
    <row r="13" spans="1:23" ht="18.75" customHeight="1" x14ac:dyDescent="0.3">
      <c r="A13" s="132" t="s">
        <v>16</v>
      </c>
      <c r="B13" s="132"/>
      <c r="C13" s="132"/>
      <c r="D13" s="132"/>
      <c r="E13" s="132"/>
      <c r="F13" s="13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8"/>
    </row>
    <row r="14" spans="1:23" x14ac:dyDescent="0.25">
      <c r="A14" s="4" t="s">
        <v>1</v>
      </c>
      <c r="B14" s="4" t="s">
        <v>0</v>
      </c>
      <c r="C14" s="120" t="s">
        <v>2</v>
      </c>
      <c r="D14" s="121"/>
      <c r="E14" s="121"/>
      <c r="F14" s="6" t="s">
        <v>23</v>
      </c>
      <c r="G14" s="120" t="s">
        <v>2</v>
      </c>
      <c r="H14" s="121"/>
      <c r="I14" s="121"/>
      <c r="J14" s="6" t="s">
        <v>23</v>
      </c>
      <c r="K14" s="120" t="s">
        <v>2</v>
      </c>
      <c r="L14" s="121"/>
      <c r="M14" s="121"/>
      <c r="N14" s="6" t="s">
        <v>23</v>
      </c>
      <c r="O14" s="120" t="s">
        <v>2</v>
      </c>
      <c r="P14" s="121"/>
      <c r="Q14" s="121"/>
      <c r="R14" s="6" t="s">
        <v>23</v>
      </c>
      <c r="S14" s="120" t="s">
        <v>2</v>
      </c>
      <c r="T14" s="121"/>
      <c r="U14" s="121"/>
      <c r="V14" s="9" t="s">
        <v>23</v>
      </c>
      <c r="W14" s="18"/>
    </row>
    <row r="15" spans="1:23" x14ac:dyDescent="0.25">
      <c r="A15">
        <v>606100</v>
      </c>
      <c r="B15" t="s">
        <v>5</v>
      </c>
      <c r="C15" s="114"/>
      <c r="D15" s="115"/>
      <c r="E15" s="116"/>
      <c r="F15" s="7"/>
      <c r="G15" s="114"/>
      <c r="H15" s="115"/>
      <c r="I15" s="116"/>
      <c r="J15" s="7">
        <v>0</v>
      </c>
      <c r="K15" s="114"/>
      <c r="L15" s="115"/>
      <c r="M15" s="116"/>
      <c r="N15" s="7">
        <v>0</v>
      </c>
      <c r="O15" s="114"/>
      <c r="P15" s="115"/>
      <c r="Q15" s="116"/>
      <c r="R15" s="7">
        <v>0</v>
      </c>
      <c r="S15" s="114"/>
      <c r="T15" s="115"/>
      <c r="U15" s="116"/>
      <c r="V15" s="10">
        <v>0</v>
      </c>
      <c r="W15" s="17">
        <f>F15+J15+N15+R15+V15</f>
        <v>0</v>
      </c>
    </row>
    <row r="16" spans="1:23" x14ac:dyDescent="0.25">
      <c r="A16">
        <v>606200</v>
      </c>
      <c r="B16" t="s">
        <v>14</v>
      </c>
      <c r="C16" s="114"/>
      <c r="D16" s="115"/>
      <c r="E16" s="116"/>
      <c r="F16" s="7">
        <v>1078.8</v>
      </c>
      <c r="G16" s="114"/>
      <c r="H16" s="115"/>
      <c r="I16" s="116"/>
      <c r="J16" s="7">
        <v>0</v>
      </c>
      <c r="K16" s="114"/>
      <c r="L16" s="115"/>
      <c r="M16" s="116"/>
      <c r="N16" s="7">
        <v>0</v>
      </c>
      <c r="O16" s="114"/>
      <c r="P16" s="115"/>
      <c r="Q16" s="116"/>
      <c r="R16" s="7">
        <v>0</v>
      </c>
      <c r="S16" s="114"/>
      <c r="T16" s="115"/>
      <c r="U16" s="116"/>
      <c r="V16" s="10">
        <v>0</v>
      </c>
      <c r="W16" s="17">
        <f t="shared" ref="W16:W32" si="1">F16+J16+N16+R16+V16</f>
        <v>1078.8</v>
      </c>
    </row>
    <row r="17" spans="1:23" s="2" customFormat="1" ht="30.75" x14ac:dyDescent="0.25">
      <c r="A17" s="2">
        <v>606300</v>
      </c>
      <c r="B17" s="3" t="s">
        <v>76</v>
      </c>
      <c r="C17" s="128"/>
      <c r="D17" s="129"/>
      <c r="E17" s="130"/>
      <c r="F17" s="8"/>
      <c r="G17" s="128"/>
      <c r="H17" s="129"/>
      <c r="I17" s="130"/>
      <c r="J17" s="8">
        <v>0</v>
      </c>
      <c r="K17" s="128"/>
      <c r="L17" s="129"/>
      <c r="M17" s="130"/>
      <c r="N17" s="8">
        <v>0</v>
      </c>
      <c r="O17" s="128"/>
      <c r="P17" s="129"/>
      <c r="Q17" s="130"/>
      <c r="R17" s="8">
        <v>0</v>
      </c>
      <c r="S17" s="128"/>
      <c r="T17" s="129"/>
      <c r="U17" s="130"/>
      <c r="V17" s="11">
        <v>0</v>
      </c>
      <c r="W17" s="19">
        <f t="shared" si="1"/>
        <v>0</v>
      </c>
    </row>
    <row r="18" spans="1:23" x14ac:dyDescent="0.25">
      <c r="A18">
        <v>606800</v>
      </c>
      <c r="B18" t="s">
        <v>15</v>
      </c>
      <c r="C18" s="114"/>
      <c r="D18" s="115"/>
      <c r="E18" s="116"/>
      <c r="F18" s="7"/>
      <c r="G18" s="114"/>
      <c r="H18" s="115"/>
      <c r="I18" s="116"/>
      <c r="J18" s="7">
        <v>0</v>
      </c>
      <c r="K18" s="114"/>
      <c r="L18" s="115"/>
      <c r="M18" s="116"/>
      <c r="N18" s="7">
        <v>0</v>
      </c>
      <c r="O18" s="114"/>
      <c r="P18" s="115"/>
      <c r="Q18" s="116"/>
      <c r="R18" s="7">
        <v>0</v>
      </c>
      <c r="S18" s="114"/>
      <c r="T18" s="115"/>
      <c r="U18" s="116"/>
      <c r="V18" s="10">
        <v>0</v>
      </c>
      <c r="W18" s="17">
        <f t="shared" si="1"/>
        <v>0</v>
      </c>
    </row>
    <row r="19" spans="1:23" x14ac:dyDescent="0.25">
      <c r="A19">
        <v>607100</v>
      </c>
      <c r="B19" t="s">
        <v>3</v>
      </c>
      <c r="C19" s="114"/>
      <c r="D19" s="115"/>
      <c r="E19" s="116"/>
      <c r="F19" s="7"/>
      <c r="G19" s="114"/>
      <c r="H19" s="115"/>
      <c r="I19" s="116"/>
      <c r="J19" s="7">
        <v>0</v>
      </c>
      <c r="K19" s="114"/>
      <c r="L19" s="115"/>
      <c r="M19" s="116"/>
      <c r="N19" s="7">
        <v>0</v>
      </c>
      <c r="O19" s="114"/>
      <c r="P19" s="115"/>
      <c r="Q19" s="116"/>
      <c r="R19" s="7">
        <v>0</v>
      </c>
      <c r="S19" s="114"/>
      <c r="T19" s="115"/>
      <c r="U19" s="116"/>
      <c r="V19" s="10">
        <v>0</v>
      </c>
      <c r="W19" s="17">
        <f t="shared" si="1"/>
        <v>0</v>
      </c>
    </row>
    <row r="20" spans="1:23" x14ac:dyDescent="0.25">
      <c r="A20">
        <v>613000</v>
      </c>
      <c r="B20" t="s">
        <v>13</v>
      </c>
      <c r="C20" s="114"/>
      <c r="D20" s="115"/>
      <c r="E20" s="116"/>
      <c r="F20" s="7"/>
      <c r="G20" s="114"/>
      <c r="H20" s="115"/>
      <c r="I20" s="116"/>
      <c r="J20" s="7">
        <v>0</v>
      </c>
      <c r="K20" s="114"/>
      <c r="L20" s="115"/>
      <c r="M20" s="116"/>
      <c r="N20" s="7">
        <v>0</v>
      </c>
      <c r="O20" s="114"/>
      <c r="P20" s="115"/>
      <c r="Q20" s="116"/>
      <c r="R20" s="7">
        <v>0</v>
      </c>
      <c r="S20" s="114"/>
      <c r="T20" s="115"/>
      <c r="U20" s="116"/>
      <c r="V20" s="10">
        <v>0</v>
      </c>
      <c r="W20" s="17">
        <f t="shared" si="1"/>
        <v>0</v>
      </c>
    </row>
    <row r="21" spans="1:23" x14ac:dyDescent="0.25">
      <c r="A21">
        <v>615000</v>
      </c>
      <c r="B21" t="s">
        <v>6</v>
      </c>
      <c r="C21" s="114"/>
      <c r="D21" s="115"/>
      <c r="E21" s="116"/>
      <c r="F21" s="7"/>
      <c r="G21" s="114"/>
      <c r="H21" s="115"/>
      <c r="I21" s="116"/>
      <c r="J21" s="7">
        <v>0</v>
      </c>
      <c r="K21" s="114"/>
      <c r="L21" s="115"/>
      <c r="M21" s="116"/>
      <c r="N21" s="7">
        <v>0</v>
      </c>
      <c r="O21" s="114"/>
      <c r="P21" s="115"/>
      <c r="Q21" s="116"/>
      <c r="R21" s="7">
        <v>0</v>
      </c>
      <c r="S21" s="114"/>
      <c r="T21" s="115"/>
      <c r="U21" s="116"/>
      <c r="V21" s="10">
        <v>0</v>
      </c>
      <c r="W21" s="17">
        <f t="shared" si="1"/>
        <v>0</v>
      </c>
    </row>
    <row r="22" spans="1:23" s="2" customFormat="1" x14ac:dyDescent="0.25">
      <c r="A22">
        <v>616000</v>
      </c>
      <c r="B22" t="s">
        <v>8</v>
      </c>
      <c r="C22" s="114"/>
      <c r="D22" s="115"/>
      <c r="E22" s="116"/>
      <c r="F22" s="7"/>
      <c r="G22" s="114"/>
      <c r="H22" s="115"/>
      <c r="I22" s="116"/>
      <c r="J22" s="7">
        <v>0</v>
      </c>
      <c r="K22" s="114"/>
      <c r="L22" s="115"/>
      <c r="M22" s="116"/>
      <c r="N22" s="7">
        <v>0</v>
      </c>
      <c r="O22" s="114"/>
      <c r="P22" s="115"/>
      <c r="Q22" s="116"/>
      <c r="R22" s="7">
        <v>0</v>
      </c>
      <c r="S22" s="114"/>
      <c r="T22" s="115"/>
      <c r="U22" s="116"/>
      <c r="V22" s="10">
        <v>0</v>
      </c>
      <c r="W22" s="17">
        <f t="shared" si="1"/>
        <v>0</v>
      </c>
    </row>
    <row r="23" spans="1:23" x14ac:dyDescent="0.25">
      <c r="A23">
        <v>618100</v>
      </c>
      <c r="B23" t="s">
        <v>7</v>
      </c>
      <c r="C23" s="114"/>
      <c r="D23" s="115"/>
      <c r="E23" s="116"/>
      <c r="F23" s="7">
        <v>2378</v>
      </c>
      <c r="G23" s="114"/>
      <c r="H23" s="115"/>
      <c r="I23" s="116"/>
      <c r="J23" s="7">
        <v>0</v>
      </c>
      <c r="K23" s="114"/>
      <c r="L23" s="115"/>
      <c r="M23" s="116"/>
      <c r="N23" s="7">
        <v>0</v>
      </c>
      <c r="O23" s="114"/>
      <c r="P23" s="115"/>
      <c r="Q23" s="116"/>
      <c r="R23" s="7">
        <v>0</v>
      </c>
      <c r="S23" s="114"/>
      <c r="T23" s="115"/>
      <c r="U23" s="116"/>
      <c r="V23" s="10">
        <v>0</v>
      </c>
      <c r="W23" s="17">
        <f t="shared" si="1"/>
        <v>2378</v>
      </c>
    </row>
    <row r="24" spans="1:23" x14ac:dyDescent="0.25">
      <c r="A24">
        <v>618600</v>
      </c>
      <c r="B24" t="s">
        <v>4</v>
      </c>
      <c r="C24" s="114"/>
      <c r="D24" s="115"/>
      <c r="E24" s="116"/>
      <c r="F24" s="7"/>
      <c r="G24" s="114"/>
      <c r="H24" s="115"/>
      <c r="I24" s="116"/>
      <c r="J24" s="7">
        <v>0</v>
      </c>
      <c r="K24" s="114"/>
      <c r="L24" s="115"/>
      <c r="M24" s="116"/>
      <c r="N24" s="7">
        <v>0</v>
      </c>
      <c r="O24" s="114"/>
      <c r="P24" s="115"/>
      <c r="Q24" s="116"/>
      <c r="R24" s="7">
        <v>0</v>
      </c>
      <c r="S24" s="114"/>
      <c r="T24" s="115"/>
      <c r="U24" s="116"/>
      <c r="V24" s="10">
        <v>0</v>
      </c>
      <c r="W24" s="17">
        <f t="shared" si="1"/>
        <v>0</v>
      </c>
    </row>
    <row r="25" spans="1:23" x14ac:dyDescent="0.25">
      <c r="A25">
        <v>623700</v>
      </c>
      <c r="B25" t="s">
        <v>12</v>
      </c>
      <c r="C25" s="114"/>
      <c r="D25" s="115"/>
      <c r="E25" s="116"/>
      <c r="F25" s="7"/>
      <c r="G25" s="114"/>
      <c r="H25" s="115"/>
      <c r="I25" s="116"/>
      <c r="J25" s="7">
        <v>0</v>
      </c>
      <c r="K25" s="114"/>
      <c r="L25" s="115"/>
      <c r="M25" s="116"/>
      <c r="N25" s="7">
        <v>0</v>
      </c>
      <c r="O25" s="114"/>
      <c r="P25" s="115"/>
      <c r="Q25" s="116"/>
      <c r="R25" s="7">
        <v>0</v>
      </c>
      <c r="S25" s="114"/>
      <c r="T25" s="115"/>
      <c r="U25" s="116"/>
      <c r="V25" s="10">
        <v>0</v>
      </c>
      <c r="W25" s="17">
        <f t="shared" si="1"/>
        <v>0</v>
      </c>
    </row>
    <row r="26" spans="1:23" x14ac:dyDescent="0.25">
      <c r="A26">
        <v>623800</v>
      </c>
      <c r="B26" t="s">
        <v>126</v>
      </c>
      <c r="C26" s="114"/>
      <c r="D26" s="115"/>
      <c r="E26" s="116"/>
      <c r="F26" s="7">
        <v>1624.26</v>
      </c>
      <c r="G26" s="114"/>
      <c r="H26" s="115"/>
      <c r="I26" s="116"/>
      <c r="J26" s="7">
        <v>0</v>
      </c>
      <c r="K26" s="114"/>
      <c r="L26" s="115"/>
      <c r="M26" s="116"/>
      <c r="N26" s="7">
        <v>0</v>
      </c>
      <c r="O26" s="114"/>
      <c r="P26" s="115"/>
      <c r="Q26" s="116"/>
      <c r="R26" s="7">
        <v>0</v>
      </c>
      <c r="S26" s="114"/>
      <c r="T26" s="115"/>
      <c r="U26" s="116"/>
      <c r="V26" s="10">
        <v>0</v>
      </c>
      <c r="W26" s="17">
        <f t="shared" si="1"/>
        <v>1624.26</v>
      </c>
    </row>
    <row r="27" spans="1:23" ht="30" x14ac:dyDescent="0.25">
      <c r="A27" s="2">
        <v>625100</v>
      </c>
      <c r="B27" s="3" t="s">
        <v>11</v>
      </c>
      <c r="C27" s="128"/>
      <c r="D27" s="129"/>
      <c r="E27" s="130"/>
      <c r="F27" s="8">
        <v>2455.19</v>
      </c>
      <c r="G27" s="128"/>
      <c r="H27" s="129"/>
      <c r="I27" s="130"/>
      <c r="J27" s="8">
        <v>0</v>
      </c>
      <c r="K27" s="128"/>
      <c r="L27" s="129"/>
      <c r="M27" s="130"/>
      <c r="N27" s="8">
        <v>0</v>
      </c>
      <c r="O27" s="128"/>
      <c r="P27" s="129"/>
      <c r="Q27" s="130"/>
      <c r="R27" s="8">
        <v>0</v>
      </c>
      <c r="S27" s="128"/>
      <c r="T27" s="129"/>
      <c r="U27" s="130"/>
      <c r="V27" s="11">
        <v>0</v>
      </c>
      <c r="W27" s="19">
        <f t="shared" si="1"/>
        <v>2455.19</v>
      </c>
    </row>
    <row r="28" spans="1:23" x14ac:dyDescent="0.25">
      <c r="A28">
        <v>625700</v>
      </c>
      <c r="B28" t="s">
        <v>10</v>
      </c>
      <c r="C28" s="114"/>
      <c r="D28" s="115"/>
      <c r="E28" s="116"/>
      <c r="F28" s="7">
        <v>318.10000000000002</v>
      </c>
      <c r="G28" s="114"/>
      <c r="H28" s="115"/>
      <c r="I28" s="116"/>
      <c r="J28" s="7">
        <v>0</v>
      </c>
      <c r="K28" s="114"/>
      <c r="L28" s="115"/>
      <c r="M28" s="116"/>
      <c r="N28" s="7">
        <v>0</v>
      </c>
      <c r="O28" s="114"/>
      <c r="P28" s="115"/>
      <c r="Q28" s="116"/>
      <c r="R28" s="7">
        <v>0</v>
      </c>
      <c r="S28" s="114"/>
      <c r="T28" s="115"/>
      <c r="U28" s="116"/>
      <c r="V28" s="10">
        <v>0</v>
      </c>
      <c r="W28" s="17">
        <f t="shared" si="1"/>
        <v>318.10000000000002</v>
      </c>
    </row>
    <row r="29" spans="1:23" x14ac:dyDescent="0.25">
      <c r="A29">
        <v>626100</v>
      </c>
      <c r="B29" t="s">
        <v>9</v>
      </c>
      <c r="C29" s="114"/>
      <c r="D29" s="115"/>
      <c r="E29" s="116"/>
      <c r="F29" s="7">
        <v>14.98</v>
      </c>
      <c r="G29" s="114"/>
      <c r="H29" s="115"/>
      <c r="I29" s="116"/>
      <c r="J29" s="7">
        <v>0</v>
      </c>
      <c r="K29" s="114"/>
      <c r="L29" s="115"/>
      <c r="M29" s="116"/>
      <c r="N29" s="7">
        <v>0</v>
      </c>
      <c r="O29" s="114"/>
      <c r="P29" s="115"/>
      <c r="Q29" s="116"/>
      <c r="R29" s="7">
        <v>0</v>
      </c>
      <c r="S29" s="114"/>
      <c r="T29" s="115"/>
      <c r="U29" s="116"/>
      <c r="V29" s="10">
        <v>0</v>
      </c>
      <c r="W29" s="17">
        <f t="shared" si="1"/>
        <v>14.98</v>
      </c>
    </row>
    <row r="30" spans="1:23" x14ac:dyDescent="0.25">
      <c r="A30">
        <v>626200</v>
      </c>
      <c r="B30" t="s">
        <v>57</v>
      </c>
      <c r="C30" s="114"/>
      <c r="D30" s="115"/>
      <c r="E30" s="116"/>
      <c r="F30" s="7">
        <v>239.09</v>
      </c>
      <c r="G30" s="114"/>
      <c r="H30" s="115"/>
      <c r="I30" s="116"/>
      <c r="J30" s="7">
        <v>0</v>
      </c>
      <c r="K30" s="114"/>
      <c r="L30" s="115"/>
      <c r="M30" s="116"/>
      <c r="N30" s="7">
        <v>0</v>
      </c>
      <c r="O30" s="114"/>
      <c r="P30" s="115"/>
      <c r="Q30" s="116"/>
      <c r="R30" s="7">
        <v>0</v>
      </c>
      <c r="S30" s="114"/>
      <c r="T30" s="115"/>
      <c r="U30" s="116"/>
      <c r="V30" s="10">
        <v>0</v>
      </c>
      <c r="W30" s="17">
        <f t="shared" si="1"/>
        <v>239.09</v>
      </c>
    </row>
    <row r="31" spans="1:23" x14ac:dyDescent="0.25">
      <c r="A31">
        <v>627000</v>
      </c>
      <c r="B31" t="s">
        <v>55</v>
      </c>
      <c r="C31" s="114"/>
      <c r="D31" s="115"/>
      <c r="E31" s="116"/>
      <c r="F31" s="7">
        <v>75.12</v>
      </c>
      <c r="G31" s="114"/>
      <c r="H31" s="115"/>
      <c r="I31" s="116"/>
      <c r="J31" s="7">
        <v>0</v>
      </c>
      <c r="K31" s="114"/>
      <c r="L31" s="115"/>
      <c r="M31" s="116"/>
      <c r="N31" s="7">
        <v>0</v>
      </c>
      <c r="O31" s="114"/>
      <c r="P31" s="115"/>
      <c r="Q31" s="116"/>
      <c r="R31" s="7">
        <v>0</v>
      </c>
      <c r="S31" s="114"/>
      <c r="T31" s="115"/>
      <c r="U31" s="116"/>
      <c r="V31" s="10">
        <v>0</v>
      </c>
      <c r="W31" s="17">
        <f t="shared" si="1"/>
        <v>75.12</v>
      </c>
    </row>
    <row r="32" spans="1:23" x14ac:dyDescent="0.25">
      <c r="B32" s="5" t="s">
        <v>139</v>
      </c>
      <c r="C32" s="114"/>
      <c r="D32" s="115"/>
      <c r="E32" s="116"/>
      <c r="F32" s="7">
        <v>150</v>
      </c>
      <c r="G32" s="114"/>
      <c r="H32" s="115"/>
      <c r="I32" s="116"/>
      <c r="J32" s="7">
        <v>0</v>
      </c>
      <c r="K32" s="114"/>
      <c r="L32" s="115"/>
      <c r="M32" s="116"/>
      <c r="N32" s="7">
        <v>0</v>
      </c>
      <c r="O32" s="114"/>
      <c r="P32" s="115"/>
      <c r="Q32" s="116"/>
      <c r="R32" s="7">
        <v>0</v>
      </c>
      <c r="S32" s="114"/>
      <c r="T32" s="115"/>
      <c r="U32" s="116"/>
      <c r="V32" s="10">
        <v>0</v>
      </c>
      <c r="W32" s="17">
        <f t="shared" si="1"/>
        <v>150</v>
      </c>
    </row>
    <row r="33" spans="1:23" x14ac:dyDescent="0.25">
      <c r="A33" s="135" t="s">
        <v>18</v>
      </c>
      <c r="B33" s="135"/>
      <c r="C33" s="120" t="s">
        <v>2</v>
      </c>
      <c r="D33" s="121"/>
      <c r="E33" s="121"/>
      <c r="F33" s="6" t="s">
        <v>23</v>
      </c>
      <c r="G33" s="120" t="s">
        <v>2</v>
      </c>
      <c r="H33" s="121"/>
      <c r="I33" s="121"/>
      <c r="J33" s="6" t="s">
        <v>23</v>
      </c>
      <c r="K33" s="120" t="s">
        <v>2</v>
      </c>
      <c r="L33" s="121"/>
      <c r="M33" s="121"/>
      <c r="N33" s="6" t="s">
        <v>23</v>
      </c>
      <c r="O33" s="120" t="s">
        <v>2</v>
      </c>
      <c r="P33" s="121"/>
      <c r="Q33" s="121"/>
      <c r="R33" s="6" t="s">
        <v>23</v>
      </c>
      <c r="S33" s="120" t="s">
        <v>2</v>
      </c>
      <c r="T33" s="121"/>
      <c r="U33" s="121"/>
      <c r="V33" s="9" t="s">
        <v>23</v>
      </c>
      <c r="W33" s="18"/>
    </row>
    <row r="34" spans="1:23" ht="30.75" x14ac:dyDescent="0.25">
      <c r="A34" s="2">
        <v>218300</v>
      </c>
      <c r="B34" s="1" t="s">
        <v>77</v>
      </c>
      <c r="C34" s="128"/>
      <c r="D34" s="129"/>
      <c r="E34" s="130"/>
      <c r="F34" s="8">
        <v>0</v>
      </c>
      <c r="G34" s="128"/>
      <c r="H34" s="129"/>
      <c r="I34" s="130"/>
      <c r="J34" s="8">
        <v>0</v>
      </c>
      <c r="K34" s="128"/>
      <c r="L34" s="129"/>
      <c r="M34" s="130"/>
      <c r="N34" s="8">
        <v>0</v>
      </c>
      <c r="O34" s="128"/>
      <c r="P34" s="129"/>
      <c r="Q34" s="130"/>
      <c r="R34" s="8">
        <v>0</v>
      </c>
      <c r="S34" s="128"/>
      <c r="T34" s="129"/>
      <c r="U34" s="130"/>
      <c r="V34" s="11">
        <v>0</v>
      </c>
      <c r="W34" s="19">
        <f>F34+J34+N34+R34+V34</f>
        <v>0</v>
      </c>
    </row>
    <row r="35" spans="1:23" ht="18.75" customHeight="1" thickBot="1" x14ac:dyDescent="0.45">
      <c r="A35" s="131" t="s">
        <v>28</v>
      </c>
      <c r="B35" s="131"/>
      <c r="C35" s="131"/>
      <c r="D35" s="131"/>
      <c r="E35" s="1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20" t="s">
        <v>31</v>
      </c>
      <c r="W35" s="22">
        <f>SUM(W15:W34)</f>
        <v>8333.5400000000009</v>
      </c>
    </row>
    <row r="36" spans="1:23" ht="15.75" customHeight="1" x14ac:dyDescent="0.25">
      <c r="A36" s="133" t="s">
        <v>135</v>
      </c>
      <c r="B36" s="12" t="s">
        <v>25</v>
      </c>
      <c r="C36" s="15"/>
      <c r="D36" s="16">
        <f>W12</f>
        <v>5114.3900000000003</v>
      </c>
    </row>
    <row r="37" spans="1:23" ht="15.75" x14ac:dyDescent="0.25">
      <c r="A37" s="133"/>
      <c r="B37" s="12" t="s">
        <v>26</v>
      </c>
      <c r="C37" s="16">
        <f>W35</f>
        <v>8333.5400000000009</v>
      </c>
      <c r="D37" s="15"/>
    </row>
    <row r="38" spans="1:23" ht="15.75" x14ac:dyDescent="0.25">
      <c r="A38" s="133"/>
      <c r="B38" s="12" t="s">
        <v>27</v>
      </c>
      <c r="C38" s="124">
        <f>C2+D36-C37</f>
        <v>-132.45000000000073</v>
      </c>
      <c r="D38" s="125"/>
      <c r="E38" s="24"/>
    </row>
    <row r="40" spans="1:23" ht="15.75" customHeight="1" x14ac:dyDescent="0.25">
      <c r="A40" s="25" t="s">
        <v>32</v>
      </c>
      <c r="B40" s="119"/>
      <c r="C40" s="119"/>
      <c r="D40" s="119"/>
    </row>
    <row r="43" spans="1:23" x14ac:dyDescent="0.25">
      <c r="C43" s="23"/>
    </row>
  </sheetData>
  <protectedRanges>
    <protectedRange password="DD9F" sqref="B40:D40" name="dépenses_1"/>
    <protectedRange password="DD9F" sqref="C6:V10" name="recettes"/>
    <protectedRange password="DD9F" sqref="C15:V25 C27:V34" name="dépenses"/>
    <protectedRange password="D0F7" sqref="C26:V26" name="LIBELLES DEPENSES"/>
    <protectedRange password="D0F7" sqref="C11:V11" name="Libellés recettes_1"/>
  </protectedRanges>
  <mergeCells count="147">
    <mergeCell ref="A35:D35"/>
    <mergeCell ref="A36:A38"/>
    <mergeCell ref="B40:D40"/>
    <mergeCell ref="S33:U33"/>
    <mergeCell ref="C34:E34"/>
    <mergeCell ref="G34:I34"/>
    <mergeCell ref="K34:M34"/>
    <mergeCell ref="O34:Q34"/>
    <mergeCell ref="S34:U34"/>
    <mergeCell ref="C38:D38"/>
    <mergeCell ref="C32:E32"/>
    <mergeCell ref="G32:I32"/>
    <mergeCell ref="K32:M32"/>
    <mergeCell ref="O32:Q32"/>
    <mergeCell ref="S32:U32"/>
    <mergeCell ref="A33:B33"/>
    <mergeCell ref="C33:E33"/>
    <mergeCell ref="G33:I33"/>
    <mergeCell ref="K33:M33"/>
    <mergeCell ref="O33:Q33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6:E26"/>
    <mergeCell ref="G26:I26"/>
    <mergeCell ref="K26:M26"/>
    <mergeCell ref="O26:Q26"/>
    <mergeCell ref="S26:U26"/>
    <mergeCell ref="C27:E27"/>
    <mergeCell ref="G27:I27"/>
    <mergeCell ref="K27:M27"/>
    <mergeCell ref="O27:Q27"/>
    <mergeCell ref="S27:U27"/>
    <mergeCell ref="C24:E24"/>
    <mergeCell ref="G24:I24"/>
    <mergeCell ref="K24:M24"/>
    <mergeCell ref="O24:Q24"/>
    <mergeCell ref="S24:U24"/>
    <mergeCell ref="C25:E25"/>
    <mergeCell ref="G25:I25"/>
    <mergeCell ref="K25:M25"/>
    <mergeCell ref="O25:Q25"/>
    <mergeCell ref="S25:U25"/>
    <mergeCell ref="C22:E22"/>
    <mergeCell ref="G22:I22"/>
    <mergeCell ref="K22:M22"/>
    <mergeCell ref="O22:Q22"/>
    <mergeCell ref="S22:U22"/>
    <mergeCell ref="C23:E23"/>
    <mergeCell ref="G23:I23"/>
    <mergeCell ref="K23:M23"/>
    <mergeCell ref="O23:Q23"/>
    <mergeCell ref="S23:U23"/>
    <mergeCell ref="C20:E20"/>
    <mergeCell ref="G20:I20"/>
    <mergeCell ref="K20:M20"/>
    <mergeCell ref="O20:Q20"/>
    <mergeCell ref="S20:U20"/>
    <mergeCell ref="C21:E21"/>
    <mergeCell ref="G21:I21"/>
    <mergeCell ref="K21:M21"/>
    <mergeCell ref="O21:Q21"/>
    <mergeCell ref="S21:U21"/>
    <mergeCell ref="C18:E18"/>
    <mergeCell ref="G18:I18"/>
    <mergeCell ref="K18:M18"/>
    <mergeCell ref="O18:Q18"/>
    <mergeCell ref="S18:U18"/>
    <mergeCell ref="C19:E19"/>
    <mergeCell ref="G19:I19"/>
    <mergeCell ref="K19:M19"/>
    <mergeCell ref="O19:Q19"/>
    <mergeCell ref="S19:U19"/>
    <mergeCell ref="C16:E16"/>
    <mergeCell ref="G16:I16"/>
    <mergeCell ref="K16:M16"/>
    <mergeCell ref="O16:Q16"/>
    <mergeCell ref="S16:U16"/>
    <mergeCell ref="C17:E17"/>
    <mergeCell ref="G17:I17"/>
    <mergeCell ref="K17:M17"/>
    <mergeCell ref="O17:Q17"/>
    <mergeCell ref="S17:U17"/>
    <mergeCell ref="C14:E14"/>
    <mergeCell ref="G14:I14"/>
    <mergeCell ref="K14:M14"/>
    <mergeCell ref="O14:Q14"/>
    <mergeCell ref="S14:U14"/>
    <mergeCell ref="C15:E15"/>
    <mergeCell ref="G15:I15"/>
    <mergeCell ref="K15:M15"/>
    <mergeCell ref="O15:Q15"/>
    <mergeCell ref="S15:U15"/>
    <mergeCell ref="C10:E10"/>
    <mergeCell ref="G10:I10"/>
    <mergeCell ref="K10:M10"/>
    <mergeCell ref="O10:Q10"/>
    <mergeCell ref="S10:U10"/>
    <mergeCell ref="A13:F13"/>
    <mergeCell ref="C9:E9"/>
    <mergeCell ref="G9:I9"/>
    <mergeCell ref="K9:M9"/>
    <mergeCell ref="O9:Q9"/>
    <mergeCell ref="S9:U9"/>
    <mergeCell ref="C11:E11"/>
    <mergeCell ref="G11:I11"/>
    <mergeCell ref="K11:M11"/>
    <mergeCell ref="O11:Q11"/>
    <mergeCell ref="S11:U11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INFORMATION</vt:lpstr>
      <vt:lpstr>Feuil1</vt:lpstr>
      <vt:lpstr>mémo</vt:lpstr>
      <vt:lpstr>Janvier</vt:lpstr>
      <vt:lpstr>Février</vt:lpstr>
      <vt:lpstr>Mars</vt:lpstr>
      <vt:lpstr>Avril</vt:lpstr>
      <vt:lpstr>Mai</vt:lpstr>
      <vt:lpstr>Juin</vt:lpstr>
      <vt:lpstr>Septembre</vt:lpstr>
      <vt:lpstr>Juillet</vt:lpstr>
      <vt:lpstr>Aout</vt:lpstr>
      <vt:lpstr>Octobre</vt:lpstr>
      <vt:lpstr>Novembre</vt:lpstr>
      <vt:lpstr>Décembre</vt:lpstr>
      <vt:lpstr>RESULTAT</vt:lpstr>
      <vt:lpstr>PREPA BILAN</vt:lpstr>
      <vt:lpstr>BILAN</vt:lpstr>
      <vt:lpstr>ANNEXE</vt:lpstr>
      <vt:lpstr>Février!Zone_d_impression</vt:lpstr>
      <vt:lpstr>Janvier!Zone_d_impression</vt:lpstr>
      <vt:lpstr>RESULTAT!Zone_d_impression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2026-02-10T13:05:26Z</dcterms:modified>
</cp:coreProperties>
</file>